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9440" windowHeight="12600"/>
  </bookViews>
  <sheets>
    <sheet name="Лист1" sheetId="1" r:id="rId1"/>
    <sheet name="Лист2" sheetId="2" r:id="rId2"/>
    <sheet name="Лист3" sheetId="3" r:id="rId3"/>
  </sheets>
  <calcPr calcId="125725"/>
  <fileRecoveryPr repairLoad="1"/>
</workbook>
</file>

<file path=xl/calcChain.xml><?xml version="1.0" encoding="utf-8"?>
<calcChain xmlns="http://schemas.openxmlformats.org/spreadsheetml/2006/main">
  <c r="GW10" i="1"/>
  <c r="GW11" s="1"/>
  <c r="HD10"/>
  <c r="HD11" s="1"/>
  <c r="GZ10"/>
  <c r="GZ11" s="1"/>
  <c r="GX10"/>
  <c r="GX11" s="1"/>
  <c r="GS11"/>
  <c r="GR10"/>
  <c r="GR11" s="1"/>
  <c r="GQ10"/>
  <c r="GQ11" s="1"/>
  <c r="GP10"/>
  <c r="GP11" s="1"/>
  <c r="GO10"/>
  <c r="GN10"/>
  <c r="GN11" s="1"/>
  <c r="GM10"/>
  <c r="GM11" s="1"/>
  <c r="GL10"/>
  <c r="GL11" s="1"/>
  <c r="GK10"/>
  <c r="GJ10"/>
  <c r="GJ11" s="1"/>
  <c r="GH11"/>
  <c r="GG11"/>
  <c r="GE10"/>
  <c r="GD10"/>
  <c r="GC10"/>
  <c r="GB10"/>
  <c r="GB11" s="1"/>
  <c r="GA10"/>
  <c r="GA11" s="1"/>
  <c r="FZ10"/>
  <c r="FZ11" s="1"/>
  <c r="FY10"/>
  <c r="FY11" s="1"/>
  <c r="FX10"/>
  <c r="FX11" s="1"/>
  <c r="FW10"/>
  <c r="FV10"/>
  <c r="FV11" s="1"/>
  <c r="FU10"/>
  <c r="FU11" s="1"/>
  <c r="FT10"/>
  <c r="FS10"/>
  <c r="FS11" s="1"/>
  <c r="FR10"/>
  <c r="FQ10"/>
  <c r="FP10"/>
  <c r="FP11" s="1"/>
  <c r="FO10"/>
  <c r="FO11" s="1"/>
  <c r="FN10"/>
  <c r="FN11" s="1"/>
  <c r="FM10"/>
  <c r="FM11" s="1"/>
  <c r="FL10"/>
  <c r="FK10"/>
  <c r="FJ10"/>
  <c r="FJ11" s="1"/>
  <c r="FI10"/>
  <c r="FI11" s="1"/>
  <c r="FH10"/>
  <c r="FG10"/>
  <c r="FF10"/>
  <c r="FE10"/>
  <c r="FD10"/>
  <c r="FD11" s="1"/>
  <c r="FC10"/>
  <c r="FC11" s="1"/>
  <c r="FB10"/>
  <c r="FB11" s="1"/>
  <c r="FA10"/>
  <c r="FA11" s="1"/>
  <c r="EZ10"/>
  <c r="EY10"/>
  <c r="EY11" s="1"/>
  <c r="EX10"/>
  <c r="EW10"/>
  <c r="EV10"/>
  <c r="EV11" s="1"/>
  <c r="EU10"/>
  <c r="ET11"/>
  <c r="ER10"/>
  <c r="ER11" s="1"/>
  <c r="EQ11"/>
  <c r="EL10"/>
  <c r="EL11" s="1"/>
  <c r="EK10"/>
  <c r="EJ10"/>
  <c r="EI10"/>
  <c r="EH10"/>
  <c r="EG10"/>
  <c r="EF10"/>
  <c r="EE10"/>
  <c r="ED10"/>
  <c r="EC10"/>
  <c r="EC11" s="1"/>
  <c r="EB10"/>
  <c r="EA10"/>
  <c r="EA11" s="1"/>
  <c r="DZ10"/>
  <c r="DY10"/>
  <c r="DY11" s="1"/>
  <c r="DX10"/>
  <c r="DX11" s="1"/>
  <c r="DW10"/>
  <c r="DT10"/>
  <c r="DT11" s="1"/>
  <c r="DS10"/>
  <c r="DR10"/>
  <c r="DR11" s="1"/>
  <c r="DQ10"/>
  <c r="DP10"/>
  <c r="DO10"/>
  <c r="DO11" s="1"/>
  <c r="DH10"/>
  <c r="DH11" s="1"/>
  <c r="DG10"/>
  <c r="DF10"/>
  <c r="DF11" s="1"/>
  <c r="DE10"/>
  <c r="DE11" s="1"/>
  <c r="CT10"/>
  <c r="CT11" s="1"/>
  <c r="CS10"/>
  <c r="CS11" s="1"/>
  <c r="CR10"/>
  <c r="CQ10"/>
  <c r="CQ11" s="1"/>
  <c r="CJ10"/>
  <c r="CI10"/>
  <c r="CI11" s="1"/>
  <c r="CH10"/>
  <c r="CH11" s="1"/>
  <c r="CG10"/>
  <c r="CF10"/>
  <c r="CF11" s="1"/>
  <c r="CE10"/>
  <c r="CE11" s="1"/>
  <c r="CD10"/>
  <c r="CC10"/>
  <c r="CC11" s="1"/>
  <c r="BZ10"/>
  <c r="BZ11" s="1"/>
  <c r="BY10"/>
  <c r="BY11" s="1"/>
  <c r="BX10"/>
  <c r="BW10"/>
  <c r="BV10"/>
  <c r="BV11" s="1"/>
  <c r="BU10"/>
  <c r="BU11" s="1"/>
  <c r="BT10"/>
  <c r="BS10"/>
  <c r="BR10"/>
  <c r="BR11" s="1"/>
  <c r="BQ10"/>
  <c r="BQ11" s="1"/>
  <c r="BK10"/>
  <c r="BK11" s="1"/>
  <c r="BJ10"/>
  <c r="BJ11" s="1"/>
  <c r="BI10"/>
  <c r="BI11" s="1"/>
  <c r="BL10"/>
  <c r="BH10"/>
  <c r="BH11" s="1"/>
  <c r="BG10"/>
  <c r="BG11" s="1"/>
  <c r="BF10"/>
  <c r="BF11" s="1"/>
  <c r="BE10"/>
  <c r="BE11" s="1"/>
  <c r="BD10"/>
  <c r="BD11" s="1"/>
  <c r="BC10"/>
  <c r="BC11" s="1"/>
  <c r="BB10"/>
  <c r="BB11" s="1"/>
  <c r="BA10"/>
  <c r="BA11" s="1"/>
  <c r="AZ10"/>
  <c r="AZ11" s="1"/>
  <c r="AY10"/>
  <c r="AY11" s="1"/>
  <c r="AX10"/>
  <c r="AW10"/>
  <c r="AV10"/>
  <c r="AV11" s="1"/>
  <c r="AU10"/>
  <c r="AT10"/>
  <c r="AT11" s="1"/>
  <c r="AS10"/>
  <c r="AR10"/>
  <c r="AR11" s="1"/>
  <c r="AQ10"/>
  <c r="AO10"/>
  <c r="AO11" s="1"/>
  <c r="FD13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Z23"/>
  <c r="AA23"/>
  <c r="AB23"/>
  <c r="AC23"/>
  <c r="AD23"/>
  <c r="AE23"/>
  <c r="AF23"/>
  <c r="AG23"/>
  <c r="AH23"/>
  <c r="AI23"/>
  <c r="AJ23"/>
  <c r="AK23"/>
  <c r="AL23"/>
  <c r="AM23"/>
  <c r="AN23"/>
  <c r="AO23"/>
  <c r="AP23"/>
  <c r="AQ23"/>
  <c r="AR23"/>
  <c r="AS23"/>
  <c r="AT23"/>
  <c r="AU23"/>
  <c r="AV23"/>
  <c r="AW23"/>
  <c r="AX23"/>
  <c r="AY23"/>
  <c r="AZ23"/>
  <c r="BA23"/>
  <c r="BB23"/>
  <c r="BC23"/>
  <c r="BD23"/>
  <c r="BE23"/>
  <c r="BF23"/>
  <c r="BG23"/>
  <c r="BH23"/>
  <c r="BI23"/>
  <c r="BJ23"/>
  <c r="BK23"/>
  <c r="BL23"/>
  <c r="BM23"/>
  <c r="BN23"/>
  <c r="BO23"/>
  <c r="BP23"/>
  <c r="BQ23"/>
  <c r="BR23"/>
  <c r="BS23"/>
  <c r="BT23"/>
  <c r="BU23"/>
  <c r="BV23"/>
  <c r="BW23"/>
  <c r="BX23"/>
  <c r="BY23"/>
  <c r="BZ23"/>
  <c r="CA23"/>
  <c r="CB23"/>
  <c r="CC23"/>
  <c r="CD23"/>
  <c r="CE23"/>
  <c r="CF23"/>
  <c r="CG23"/>
  <c r="CH23"/>
  <c r="CI23"/>
  <c r="CJ23"/>
  <c r="CK23"/>
  <c r="CL23"/>
  <c r="CM23"/>
  <c r="CN23"/>
  <c r="CO23"/>
  <c r="CP23"/>
  <c r="CQ23"/>
  <c r="CR23"/>
  <c r="CS23"/>
  <c r="CT23"/>
  <c r="CU23"/>
  <c r="CV23"/>
  <c r="CW23"/>
  <c r="CX23"/>
  <c r="CY23"/>
  <c r="CZ23"/>
  <c r="DA23"/>
  <c r="DB23"/>
  <c r="DC23"/>
  <c r="DD23"/>
  <c r="DE23"/>
  <c r="DF23"/>
  <c r="DG23"/>
  <c r="DH23"/>
  <c r="DI23"/>
  <c r="DJ23"/>
  <c r="DK23"/>
  <c r="DL23"/>
  <c r="DM23"/>
  <c r="DN23"/>
  <c r="DO23"/>
  <c r="DP23"/>
  <c r="DQ23"/>
  <c r="DR23"/>
  <c r="DS23"/>
  <c r="DT23"/>
  <c r="DU23"/>
  <c r="DV23"/>
  <c r="DW23"/>
  <c r="DX23"/>
  <c r="DY23"/>
  <c r="DZ23"/>
  <c r="EA23"/>
  <c r="EB23"/>
  <c r="EC23"/>
  <c r="ED23"/>
  <c r="EE23"/>
  <c r="EF23"/>
  <c r="EG23"/>
  <c r="EH23"/>
  <c r="EI23"/>
  <c r="EJ23"/>
  <c r="EK23"/>
  <c r="EL23"/>
  <c r="EM23"/>
  <c r="EN23"/>
  <c r="EO23"/>
  <c r="EP23"/>
  <c r="EQ23"/>
  <c r="ER23"/>
  <c r="ES23"/>
  <c r="ET23"/>
  <c r="EU23"/>
  <c r="EV23"/>
  <c r="EY23"/>
  <c r="EZ23"/>
  <c r="FA23"/>
  <c r="FB23"/>
  <c r="FC23"/>
  <c r="FD23"/>
  <c r="FE23"/>
  <c r="FF23"/>
  <c r="FG23"/>
  <c r="FH23"/>
  <c r="FI23"/>
  <c r="FJ23"/>
  <c r="FK23"/>
  <c r="FL23"/>
  <c r="FM23"/>
  <c r="FN23"/>
  <c r="FO23"/>
  <c r="FP23"/>
  <c r="FQ23"/>
  <c r="FR23"/>
  <c r="FS23"/>
  <c r="FT23"/>
  <c r="FU23"/>
  <c r="FV23"/>
  <c r="FW23"/>
  <c r="FX23"/>
  <c r="FY23"/>
  <c r="FZ23"/>
  <c r="GA23"/>
  <c r="GB23"/>
  <c r="GC23"/>
  <c r="GD23"/>
  <c r="GE23"/>
  <c r="GF23"/>
  <c r="GG23"/>
  <c r="GH23"/>
  <c r="GI23"/>
  <c r="GJ23"/>
  <c r="GK23"/>
  <c r="GL23"/>
  <c r="GM23"/>
  <c r="GN23"/>
  <c r="GO23"/>
  <c r="GP23"/>
  <c r="GQ23"/>
  <c r="GR23"/>
  <c r="GS23"/>
  <c r="GT23"/>
  <c r="GU23"/>
  <c r="GV23"/>
  <c r="GW23"/>
  <c r="GX23"/>
  <c r="GY23"/>
  <c r="GZ23"/>
  <c r="HA23"/>
  <c r="HB23"/>
  <c r="HC23"/>
  <c r="HD23"/>
  <c r="HE23"/>
  <c r="HF23"/>
  <c r="HG23"/>
  <c r="HH23"/>
  <c r="D24"/>
  <c r="E24"/>
  <c r="F24"/>
  <c r="G24"/>
  <c r="H24"/>
  <c r="I24"/>
  <c r="J24"/>
  <c r="K24"/>
  <c r="L24"/>
  <c r="M24"/>
  <c r="N24"/>
  <c r="O24"/>
  <c r="P24"/>
  <c r="Q24"/>
  <c r="R24"/>
  <c r="S24"/>
  <c r="T24"/>
  <c r="U24"/>
  <c r="V24"/>
  <c r="W24"/>
  <c r="X24"/>
  <c r="Y24"/>
  <c r="Z24"/>
  <c r="AA24"/>
  <c r="AB24"/>
  <c r="AC24"/>
  <c r="AD24"/>
  <c r="AE24"/>
  <c r="AF24"/>
  <c r="AG24"/>
  <c r="AH24"/>
  <c r="AI24"/>
  <c r="AJ24"/>
  <c r="AK24"/>
  <c r="AL24"/>
  <c r="AM24"/>
  <c r="AN24"/>
  <c r="AO24"/>
  <c r="AP24"/>
  <c r="AQ24"/>
  <c r="AR24"/>
  <c r="AS24"/>
  <c r="AT24"/>
  <c r="AU24"/>
  <c r="AV24"/>
  <c r="AW24"/>
  <c r="AX24"/>
  <c r="AY24"/>
  <c r="AZ24"/>
  <c r="BA24"/>
  <c r="BB24"/>
  <c r="BC24"/>
  <c r="BD24"/>
  <c r="BE24"/>
  <c r="BF24"/>
  <c r="BG24"/>
  <c r="BH24"/>
  <c r="BI24"/>
  <c r="BJ24"/>
  <c r="BK24"/>
  <c r="BL24"/>
  <c r="BM24"/>
  <c r="BN24"/>
  <c r="BO24"/>
  <c r="BP24"/>
  <c r="BQ24"/>
  <c r="BR24"/>
  <c r="BS24"/>
  <c r="BT24"/>
  <c r="BU24"/>
  <c r="BV24"/>
  <c r="BW24"/>
  <c r="BX24"/>
  <c r="BY24"/>
  <c r="BZ24"/>
  <c r="CA24"/>
  <c r="CB24"/>
  <c r="CC24"/>
  <c r="CD24"/>
  <c r="CE24"/>
  <c r="CF24"/>
  <c r="CG24"/>
  <c r="CH24"/>
  <c r="CI24"/>
  <c r="CJ24"/>
  <c r="CK24"/>
  <c r="CL24"/>
  <c r="CM24"/>
  <c r="CN24"/>
  <c r="CO24"/>
  <c r="CP24"/>
  <c r="CQ24"/>
  <c r="CR24"/>
  <c r="CS24"/>
  <c r="CT24"/>
  <c r="CU24"/>
  <c r="CV24"/>
  <c r="CW24"/>
  <c r="CX24"/>
  <c r="CY24"/>
  <c r="CZ24"/>
  <c r="DA24"/>
  <c r="DB24"/>
  <c r="DC24"/>
  <c r="DD24"/>
  <c r="DE24"/>
  <c r="DF24"/>
  <c r="DG24"/>
  <c r="DH24"/>
  <c r="DI24"/>
  <c r="DJ24"/>
  <c r="DK24"/>
  <c r="DL24"/>
  <c r="DM24"/>
  <c r="DN24"/>
  <c r="DO24"/>
  <c r="DP24"/>
  <c r="DQ24"/>
  <c r="DR24"/>
  <c r="DS24"/>
  <c r="DT24"/>
  <c r="DU24"/>
  <c r="DV24"/>
  <c r="DW24"/>
  <c r="DX24"/>
  <c r="DY24"/>
  <c r="DZ24"/>
  <c r="EA24"/>
  <c r="EB24"/>
  <c r="EC24"/>
  <c r="ED24"/>
  <c r="EE24"/>
  <c r="EF24"/>
  <c r="EG24"/>
  <c r="EH24"/>
  <c r="EI24"/>
  <c r="EJ24"/>
  <c r="EK24"/>
  <c r="EL24"/>
  <c r="EM24"/>
  <c r="EN24"/>
  <c r="EO24"/>
  <c r="EP24"/>
  <c r="EQ24"/>
  <c r="ER24"/>
  <c r="ES24"/>
  <c r="ET24"/>
  <c r="EU24"/>
  <c r="EV24"/>
  <c r="EW24"/>
  <c r="EX24"/>
  <c r="EY24"/>
  <c r="EZ24"/>
  <c r="FA24"/>
  <c r="FB24"/>
  <c r="FC24"/>
  <c r="FD24"/>
  <c r="FE24"/>
  <c r="FF24"/>
  <c r="FG24"/>
  <c r="FH24"/>
  <c r="FI24"/>
  <c r="FJ24"/>
  <c r="FK24"/>
  <c r="FL24"/>
  <c r="FM24"/>
  <c r="FN24"/>
  <c r="FO24"/>
  <c r="FP24"/>
  <c r="FQ24"/>
  <c r="FR24"/>
  <c r="FS24"/>
  <c r="FT24"/>
  <c r="FU24"/>
  <c r="FV24"/>
  <c r="FW24"/>
  <c r="FX24"/>
  <c r="FY24"/>
  <c r="FZ24"/>
  <c r="GA24"/>
  <c r="GB24"/>
  <c r="GC24"/>
  <c r="GD24"/>
  <c r="GE24"/>
  <c r="GF24"/>
  <c r="GG24"/>
  <c r="GH24"/>
  <c r="GI24"/>
  <c r="GJ24"/>
  <c r="GK24"/>
  <c r="GL24"/>
  <c r="GM24"/>
  <c r="GN24"/>
  <c r="GO24"/>
  <c r="GP24"/>
  <c r="GQ24"/>
  <c r="GR24"/>
  <c r="GS24"/>
  <c r="GT24"/>
  <c r="GU24"/>
  <c r="GV24"/>
  <c r="GW24"/>
  <c r="GX24"/>
  <c r="GY24"/>
  <c r="GZ24"/>
  <c r="HA24"/>
  <c r="HB24"/>
  <c r="HC24"/>
  <c r="HD24"/>
  <c r="HE24"/>
  <c r="HF24"/>
  <c r="HG24"/>
  <c r="HH24"/>
  <c r="D25"/>
  <c r="E25"/>
  <c r="F25"/>
  <c r="G25"/>
  <c r="H25"/>
  <c r="I25"/>
  <c r="J25"/>
  <c r="K25"/>
  <c r="L25"/>
  <c r="M25"/>
  <c r="N25"/>
  <c r="O25"/>
  <c r="P25"/>
  <c r="Q25"/>
  <c r="R25"/>
  <c r="S25"/>
  <c r="T25"/>
  <c r="U25"/>
  <c r="V25"/>
  <c r="W25"/>
  <c r="X25"/>
  <c r="Y25"/>
  <c r="Z25"/>
  <c r="AA25"/>
  <c r="AB25"/>
  <c r="AC25"/>
  <c r="AD25"/>
  <c r="AE25"/>
  <c r="AF25"/>
  <c r="AG25"/>
  <c r="AH25"/>
  <c r="AI25"/>
  <c r="AJ25"/>
  <c r="AK25"/>
  <c r="AL25"/>
  <c r="AM25"/>
  <c r="AN25"/>
  <c r="AO25"/>
  <c r="AP25"/>
  <c r="AQ25"/>
  <c r="AR25"/>
  <c r="AS25"/>
  <c r="AT25"/>
  <c r="AU25"/>
  <c r="AV25"/>
  <c r="AW25"/>
  <c r="AX25"/>
  <c r="AY25"/>
  <c r="AZ25"/>
  <c r="BA25"/>
  <c r="BB25"/>
  <c r="BC25"/>
  <c r="BD25"/>
  <c r="BE25"/>
  <c r="BF25"/>
  <c r="BG25"/>
  <c r="BH25"/>
  <c r="BI25"/>
  <c r="BJ25"/>
  <c r="BK25"/>
  <c r="BL25"/>
  <c r="BM25"/>
  <c r="BN25"/>
  <c r="BO25"/>
  <c r="BP25"/>
  <c r="BQ25"/>
  <c r="BR25"/>
  <c r="BS25"/>
  <c r="BT25"/>
  <c r="BU25"/>
  <c r="BV25"/>
  <c r="BW25"/>
  <c r="BX25"/>
  <c r="BY25"/>
  <c r="BZ25"/>
  <c r="CA25"/>
  <c r="CB25"/>
  <c r="CC25"/>
  <c r="CD25"/>
  <c r="CE25"/>
  <c r="CF25"/>
  <c r="CG25"/>
  <c r="CH25"/>
  <c r="CI25"/>
  <c r="CJ25"/>
  <c r="CK25"/>
  <c r="CL25"/>
  <c r="CM25"/>
  <c r="CN25"/>
  <c r="CO25"/>
  <c r="CP25"/>
  <c r="CQ25"/>
  <c r="CR25"/>
  <c r="CS25"/>
  <c r="CT25"/>
  <c r="CU25"/>
  <c r="CV25"/>
  <c r="CW25"/>
  <c r="CX25"/>
  <c r="CY25"/>
  <c r="CZ25"/>
  <c r="DA25"/>
  <c r="DB25"/>
  <c r="DC25"/>
  <c r="DD25"/>
  <c r="DE25"/>
  <c r="DF25"/>
  <c r="DG25"/>
  <c r="DH25"/>
  <c r="DI25"/>
  <c r="DJ25"/>
  <c r="DK25"/>
  <c r="DL25"/>
  <c r="DM25"/>
  <c r="DN25"/>
  <c r="DO25"/>
  <c r="DP25"/>
  <c r="DQ25"/>
  <c r="DR25"/>
  <c r="DS25"/>
  <c r="DT25"/>
  <c r="DU25"/>
  <c r="DV25"/>
  <c r="DW25"/>
  <c r="DX25"/>
  <c r="DY25"/>
  <c r="DZ25"/>
  <c r="EA25"/>
  <c r="EB25"/>
  <c r="EC25"/>
  <c r="ED25"/>
  <c r="EE25"/>
  <c r="EF25"/>
  <c r="EG25"/>
  <c r="EH25"/>
  <c r="EI25"/>
  <c r="EJ25"/>
  <c r="EK25"/>
  <c r="EL25"/>
  <c r="EM25"/>
  <c r="EN25"/>
  <c r="EO25"/>
  <c r="EP25"/>
  <c r="EQ25"/>
  <c r="ER25"/>
  <c r="ES25"/>
  <c r="ET25"/>
  <c r="EU25"/>
  <c r="EV25"/>
  <c r="EW25"/>
  <c r="EX25"/>
  <c r="EY25"/>
  <c r="EZ25"/>
  <c r="FA25"/>
  <c r="FB25"/>
  <c r="FC25"/>
  <c r="FD25"/>
  <c r="FE25"/>
  <c r="FF25"/>
  <c r="FG25"/>
  <c r="FH25"/>
  <c r="FI25"/>
  <c r="FJ25"/>
  <c r="FK25"/>
  <c r="FL25"/>
  <c r="FM25"/>
  <c r="FN25"/>
  <c r="FO25"/>
  <c r="FP25"/>
  <c r="FQ25"/>
  <c r="FR25"/>
  <c r="FS25"/>
  <c r="FT25"/>
  <c r="FU25"/>
  <c r="FV25"/>
  <c r="FW25"/>
  <c r="FX25"/>
  <c r="FY25"/>
  <c r="FZ25"/>
  <c r="GA25"/>
  <c r="GB25"/>
  <c r="GC25"/>
  <c r="GD25"/>
  <c r="GE25"/>
  <c r="GF25"/>
  <c r="GG25"/>
  <c r="GH25"/>
  <c r="GI25"/>
  <c r="GJ25"/>
  <c r="GK25"/>
  <c r="GL25"/>
  <c r="GM25"/>
  <c r="GN25"/>
  <c r="GO25"/>
  <c r="GP25"/>
  <c r="GQ25"/>
  <c r="GR25"/>
  <c r="GS25"/>
  <c r="GT25"/>
  <c r="GU25"/>
  <c r="GV25"/>
  <c r="GW25"/>
  <c r="GX25"/>
  <c r="GY25"/>
  <c r="GZ25"/>
  <c r="HA25"/>
  <c r="HB25"/>
  <c r="HC25"/>
  <c r="HD25"/>
  <c r="HE25"/>
  <c r="HF25"/>
  <c r="HG25"/>
  <c r="HH25"/>
  <c r="C24"/>
  <c r="C25"/>
  <c r="C23"/>
  <c r="FD14"/>
  <c r="FD15"/>
  <c r="FU15"/>
  <c r="FE15"/>
  <c r="AW14"/>
  <c r="AW15"/>
  <c r="AW13"/>
  <c r="BQ13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AH11"/>
  <c r="N11"/>
  <c r="AI11"/>
  <c r="AJ11"/>
  <c r="AK11"/>
  <c r="AL11"/>
  <c r="AM11"/>
  <c r="AN11"/>
  <c r="AP11"/>
  <c r="AQ11"/>
  <c r="AS11"/>
  <c r="AU11"/>
  <c r="AW11"/>
  <c r="AX11"/>
  <c r="BL11"/>
  <c r="BM11"/>
  <c r="BN11"/>
  <c r="BO11"/>
  <c r="BP11"/>
  <c r="BS11"/>
  <c r="BT11"/>
  <c r="BW11"/>
  <c r="BX11"/>
  <c r="CA11"/>
  <c r="CB11"/>
  <c r="CD11"/>
  <c r="CG11"/>
  <c r="CJ11"/>
  <c r="CK11"/>
  <c r="CL11"/>
  <c r="CM11"/>
  <c r="CN11"/>
  <c r="CO11"/>
  <c r="CP11"/>
  <c r="CU11"/>
  <c r="CV11"/>
  <c r="CW11"/>
  <c r="CX11"/>
  <c r="CY11"/>
  <c r="CZ11"/>
  <c r="DA11"/>
  <c r="DB11"/>
  <c r="DC11"/>
  <c r="DD11"/>
  <c r="DG11"/>
  <c r="DI11"/>
  <c r="DJ11"/>
  <c r="DK11"/>
  <c r="DL11"/>
  <c r="DM11"/>
  <c r="DN11"/>
  <c r="DP11"/>
  <c r="DQ11"/>
  <c r="DS11"/>
  <c r="DU11"/>
  <c r="DV11"/>
  <c r="DW11"/>
  <c r="DZ11"/>
  <c r="EB11"/>
  <c r="ED11"/>
  <c r="EE11"/>
  <c r="EF11"/>
  <c r="EG11"/>
  <c r="EH11"/>
  <c r="EI11"/>
  <c r="EJ11"/>
  <c r="EK11"/>
  <c r="EM11"/>
  <c r="EN11"/>
  <c r="EO11"/>
  <c r="EP11"/>
  <c r="EU11"/>
  <c r="EZ11"/>
  <c r="FE11"/>
  <c r="FF11"/>
  <c r="FG11"/>
  <c r="FH11"/>
  <c r="FK11"/>
  <c r="FL11"/>
  <c r="FQ11"/>
  <c r="FR11"/>
  <c r="FT11"/>
  <c r="FW11"/>
  <c r="GC11"/>
  <c r="GD11"/>
  <c r="GE11"/>
  <c r="GF11"/>
  <c r="GI11"/>
  <c r="GK11"/>
  <c r="GO11"/>
  <c r="GT11"/>
  <c r="GU11"/>
  <c r="GV11"/>
  <c r="GY11"/>
  <c r="HA11"/>
  <c r="HB11"/>
  <c r="HC11"/>
  <c r="HE11"/>
  <c r="HF11"/>
  <c r="HG11"/>
  <c r="HH11"/>
  <c r="D11"/>
  <c r="E11"/>
  <c r="F11"/>
  <c r="G11"/>
  <c r="H11"/>
  <c r="I11"/>
  <c r="J11"/>
  <c r="K11"/>
  <c r="L11"/>
  <c r="M11"/>
  <c r="C11"/>
  <c r="GO14"/>
  <c r="GO15"/>
  <c r="GO13"/>
  <c r="GG14"/>
  <c r="GG15"/>
  <c r="GG13"/>
  <c r="GE14"/>
  <c r="GE15"/>
  <c r="GE13"/>
  <c r="GD14"/>
  <c r="GD15"/>
  <c r="GD13"/>
  <c r="GC14"/>
  <c r="GC15"/>
  <c r="GC13"/>
  <c r="GB14"/>
  <c r="GB15"/>
  <c r="GB13"/>
  <c r="FW14"/>
  <c r="FX14"/>
  <c r="FW15"/>
  <c r="FX15"/>
  <c r="FW13"/>
  <c r="FX13"/>
  <c r="FV14"/>
  <c r="FV15"/>
  <c r="FV13"/>
  <c r="FU14"/>
  <c r="FU13"/>
  <c r="FQ14"/>
  <c r="FQ15"/>
  <c r="FQ13"/>
  <c r="FP14"/>
  <c r="FP15"/>
  <c r="FP13"/>
  <c r="FO14"/>
  <c r="FO15"/>
  <c r="FO13"/>
  <c r="FN14"/>
  <c r="FN15"/>
  <c r="FN13"/>
  <c r="FM14"/>
  <c r="FM15"/>
  <c r="FM13"/>
  <c r="FL14"/>
  <c r="FL15"/>
  <c r="FL13"/>
  <c r="FH14"/>
  <c r="FH15"/>
  <c r="FH13"/>
  <c r="FG14"/>
  <c r="FG15"/>
  <c r="FG13"/>
  <c r="FI14"/>
  <c r="FI15"/>
  <c r="FI13"/>
  <c r="FF14"/>
  <c r="FF15"/>
  <c r="FF13"/>
  <c r="FE14"/>
  <c r="FC14"/>
  <c r="FC15"/>
  <c r="EZ14"/>
  <c r="EZ15"/>
  <c r="EZ13"/>
  <c r="EY14"/>
  <c r="EY15"/>
  <c r="EY13"/>
  <c r="EW14"/>
  <c r="EW15"/>
  <c r="EX14"/>
  <c r="EX15"/>
  <c r="DP14"/>
  <c r="DP15"/>
  <c r="DP13"/>
  <c r="DO14"/>
  <c r="DO15"/>
  <c r="DO13"/>
  <c r="DF14"/>
  <c r="DF15"/>
  <c r="DF13"/>
  <c r="DE14"/>
  <c r="DE15"/>
  <c r="DE13"/>
  <c r="CV14"/>
  <c r="CV15"/>
  <c r="CV13"/>
  <c r="CU14"/>
  <c r="CU15"/>
  <c r="CU13"/>
  <c r="CT14"/>
  <c r="CT15"/>
  <c r="CT13"/>
  <c r="CS14"/>
  <c r="CS15"/>
  <c r="CS13"/>
  <c r="CH14"/>
  <c r="CH15"/>
  <c r="CH13"/>
  <c r="CG14"/>
  <c r="CG15"/>
  <c r="CG13"/>
  <c r="BZ14"/>
  <c r="BZ15"/>
  <c r="BZ13"/>
  <c r="BY14"/>
  <c r="BY15"/>
  <c r="BY13"/>
  <c r="BT14"/>
  <c r="BT15"/>
  <c r="BT13"/>
  <c r="BS14"/>
  <c r="BS15"/>
  <c r="BS13"/>
  <c r="BR14"/>
  <c r="BR15"/>
  <c r="BR13"/>
  <c r="BQ14"/>
  <c r="BQ15"/>
  <c r="BI14"/>
  <c r="BI15"/>
  <c r="BI13"/>
  <c r="BE14"/>
  <c r="BE15"/>
  <c r="BE13"/>
  <c r="BB14"/>
  <c r="BB15"/>
  <c r="BB13"/>
  <c r="AY14"/>
  <c r="AY15"/>
  <c r="AY13"/>
  <c r="AR14"/>
  <c r="AR15"/>
  <c r="AR13"/>
  <c r="AO14"/>
  <c r="AO15"/>
  <c r="AO13"/>
  <c r="AL14"/>
  <c r="AL15"/>
  <c r="AL13"/>
  <c r="AJ14"/>
  <c r="AJ13"/>
  <c r="V14"/>
  <c r="V13"/>
  <c r="T14"/>
  <c r="T13"/>
  <c r="S14"/>
  <c r="S13"/>
  <c r="N14"/>
  <c r="N13"/>
  <c r="M14"/>
  <c r="M15"/>
  <c r="M13"/>
  <c r="L14"/>
  <c r="L15"/>
  <c r="L13"/>
  <c r="K14"/>
  <c r="K15"/>
  <c r="K13"/>
  <c r="H14"/>
  <c r="H15"/>
  <c r="H13"/>
  <c r="G14"/>
  <c r="G15"/>
  <c r="G13"/>
  <c r="AI14"/>
  <c r="AI15"/>
  <c r="AI13"/>
  <c r="EX23" l="1"/>
  <c r="EW11"/>
  <c r="EX13"/>
  <c r="EW23"/>
  <c r="FE13"/>
  <c r="EW13"/>
  <c r="FC13"/>
  <c r="EX11"/>
  <c r="CR11"/>
  <c r="ES11"/>
</calcChain>
</file>

<file path=xl/sharedStrings.xml><?xml version="1.0" encoding="utf-8"?>
<sst xmlns="http://schemas.openxmlformats.org/spreadsheetml/2006/main" count="366" uniqueCount="287">
  <si>
    <t>МАТЕРИАЛЬНО-ТЕХНИЧЕСКАЯ БАЗА</t>
  </si>
  <si>
    <t>Типы организаций</t>
  </si>
  <si>
    <t>№ строки</t>
  </si>
  <si>
    <t>Число организаций культурно-досугового типа (включая обособленные подразделения), ед.</t>
  </si>
  <si>
    <t>из них число организаций занимающихся</t>
  </si>
  <si>
    <t>Из общего числа организаций культурно-досугового типа (из гр.1) - число организаций имеют:</t>
  </si>
  <si>
    <t>библиотечной деятельностью</t>
  </si>
  <si>
    <t>музейной деятельностью</t>
  </si>
  <si>
    <t>автоматизи-рованные рабочие места</t>
  </si>
  <si>
    <t>доступ в Интернет</t>
  </si>
  <si>
    <t>доступ в Интернет для посетителей и участников формирований</t>
  </si>
  <si>
    <t xml:space="preserve"> собственный Интернет-сайт</t>
  </si>
  <si>
    <t xml:space="preserve"> версию собственного Интернет-сайта доступную для слепых и слабовидящих</t>
  </si>
  <si>
    <t>специализи-рованное оборудование для инвалидов</t>
  </si>
  <si>
    <t>специализи-рованные транспортные средства</t>
  </si>
  <si>
    <t>автоклубы</t>
  </si>
  <si>
    <t>А</t>
  </si>
  <si>
    <t>Организации культурно-досугового типа</t>
  </si>
  <si>
    <t>01</t>
  </si>
  <si>
    <t>в том числе в сельской местности</t>
  </si>
  <si>
    <t>02</t>
  </si>
  <si>
    <t>из общего числа организаций (стр.1) - передвижные</t>
  </si>
  <si>
    <t>03</t>
  </si>
  <si>
    <t>Число зданий, ед.</t>
  </si>
  <si>
    <t xml:space="preserve">      из них         (из гр.12) собственных зданий</t>
  </si>
  <si>
    <t xml:space="preserve">из них (из гр.12) доступны для лиц с нарушением </t>
  </si>
  <si>
    <t>Из общего числа зданий (из гр.12)</t>
  </si>
  <si>
    <t>зрения</t>
  </si>
  <si>
    <t>слуха</t>
  </si>
  <si>
    <t>опорно-двигательного аппарата</t>
  </si>
  <si>
    <t>техническое состояние зданий</t>
  </si>
  <si>
    <t>по форме пользования</t>
  </si>
  <si>
    <t>требуют капитального ремонта</t>
  </si>
  <si>
    <t>аварийные</t>
  </si>
  <si>
    <t>в оперативном управлении или хозяйственном ведении</t>
  </si>
  <si>
    <t>арендованные</t>
  </si>
  <si>
    <t>прочие</t>
  </si>
  <si>
    <t>Число помещений - всего, ед.</t>
  </si>
  <si>
    <t>Из общего числа помещений (из гр.22)</t>
  </si>
  <si>
    <t>Из числа досуговых помещений (из гр.28) помещения для музейной и библиотечной работы, ед.</t>
  </si>
  <si>
    <t>Из общей площади досуговых помещений (из гр. 29)</t>
  </si>
  <si>
    <t>техническое состояние помещений</t>
  </si>
  <si>
    <t>арендованных</t>
  </si>
  <si>
    <t>зрительные залы</t>
  </si>
  <si>
    <t>досуговые помещения</t>
  </si>
  <si>
    <t>площадь занимаемая музеями, кв.м</t>
  </si>
  <si>
    <t>площадь занимаемая библиотеками, кв.м</t>
  </si>
  <si>
    <t>требующих капитального ремонта</t>
  </si>
  <si>
    <t>аварийных</t>
  </si>
  <si>
    <t>число зрительных залов, ед.</t>
  </si>
  <si>
    <t>вместимость зрительных залов, мест</t>
  </si>
  <si>
    <t>число досуговых помещений, ед.</t>
  </si>
  <si>
    <t>их площадь, кв.м</t>
  </si>
  <si>
    <t>Число автомати-зированных рабочих мест, ед.</t>
  </si>
  <si>
    <t>Число единиц специализи-рованного оборудования для инвалидов, единиц</t>
  </si>
  <si>
    <t>Число специализи-рованных транспортных средств, единиц</t>
  </si>
  <si>
    <t>Число автолубов, приобретенных в рамках реализации Национального проекта "Культура", ед. (из гр.35)</t>
  </si>
  <si>
    <t>Число выездов автоклубов в сельские населенные пункты, единиц</t>
  </si>
  <si>
    <t>Количество населенных пунктов, обслуживаемых автоклубами</t>
  </si>
  <si>
    <t>КЛУБНЫЕ  ФОРМИРОВАНИЯ</t>
  </si>
  <si>
    <t>Число клубных формирований, ед.</t>
  </si>
  <si>
    <t>В них участников, чел.</t>
  </si>
  <si>
    <t>Число любитель-ских объедине-ний,  клубов по интересам, ед. (из гр.39)</t>
  </si>
  <si>
    <t>в них участников, чел. (из гр.42)</t>
  </si>
  <si>
    <t>Число инклюзив-ных формирова-ний, вклю-чающих в состав инвалидов и лиц с ОВЗ, ед. (из гр.39)</t>
  </si>
  <si>
    <t>в них участников, чел.  (из гр.42)</t>
  </si>
  <si>
    <t>Число прочих клубных формиро-ваний, ед. (из гр.39)</t>
  </si>
  <si>
    <t>из них</t>
  </si>
  <si>
    <t>Число участников в прочих клубных формиро-ваниях, чел.  (из гр.42)</t>
  </si>
  <si>
    <t xml:space="preserve">Из  них </t>
  </si>
  <si>
    <t>Всего (сумма граф 45, 49)</t>
  </si>
  <si>
    <t xml:space="preserve">из них </t>
  </si>
  <si>
    <t>Всего (сумма граф 46, 52)</t>
  </si>
  <si>
    <t>для  детей до 14 лет</t>
  </si>
  <si>
    <t>для молодежи от 14 до 35 лет</t>
  </si>
  <si>
    <t>дети до 14 лет</t>
  </si>
  <si>
    <t>молодежь от 14 до 35 лет</t>
  </si>
  <si>
    <t xml:space="preserve"> для  детей до 14 лет</t>
  </si>
  <si>
    <t xml:space="preserve"> для молодежи от 14 до 35 лет</t>
  </si>
  <si>
    <t xml:space="preserve"> дети до 14 лет</t>
  </si>
  <si>
    <t>Из общего числа прочих клубных формирований  и участников в них ( из граф 49,  52)</t>
  </si>
  <si>
    <t>Число  формиро-ваний/круж-ков самоде-ятельного народного творчества - всего, ед. (из гр.49)</t>
  </si>
  <si>
    <t>Число участников в формиро-ваниях/ кружках самодея-тельного народного творчества, чел. (из гр.52)</t>
  </si>
  <si>
    <t>Число формирований/кружков технического творчества - всего, ед. (из гр.49)</t>
  </si>
  <si>
    <t>в них участни-ков, чел. (из гр.52)</t>
  </si>
  <si>
    <t>Число спортив-ных формиро-ваний/кружков - всего, ед. (из гр.49)</t>
  </si>
  <si>
    <t xml:space="preserve">для детей до 14 лет </t>
  </si>
  <si>
    <t>работа-ющих на платной основе, ед.</t>
  </si>
  <si>
    <t xml:space="preserve">дети до 14 лет </t>
  </si>
  <si>
    <t xml:space="preserve">молодежь от  14 до 35 лет </t>
  </si>
  <si>
    <t xml:space="preserve"> на платной основе, чел.</t>
  </si>
  <si>
    <t>вокальные, ед. (из гр.55)</t>
  </si>
  <si>
    <t>в них участни-ков, чел. (из гр.59)</t>
  </si>
  <si>
    <t>в том числе вокальные коллективы и участники в них (из граф 67, 68)</t>
  </si>
  <si>
    <t>хоры (из гр.67)</t>
  </si>
  <si>
    <t>в них участни-ков (из гр.68)</t>
  </si>
  <si>
    <t>из них (из граф 69, 70)</t>
  </si>
  <si>
    <t>ансамбли (из гр.67)</t>
  </si>
  <si>
    <t>из них (из граф 75, 76)</t>
  </si>
  <si>
    <t>студии эстрадного пения (из гр.67)</t>
  </si>
  <si>
    <t xml:space="preserve">академические </t>
  </si>
  <si>
    <t>в них участни-ков</t>
  </si>
  <si>
    <t>народные</t>
  </si>
  <si>
    <t xml:space="preserve">академи-ческие </t>
  </si>
  <si>
    <t>хореогра-фические, ед. (из гр.55)</t>
  </si>
  <si>
    <t>в том числе хореографические коллективы и участники в них (из граф 83, 84)</t>
  </si>
  <si>
    <t xml:space="preserve">народного танца </t>
  </si>
  <si>
    <t>классиче-ского танца</t>
  </si>
  <si>
    <t>современ-ного танца</t>
  </si>
  <si>
    <t>бального и эстрадно-спортив-ного танца</t>
  </si>
  <si>
    <t>иные</t>
  </si>
  <si>
    <t xml:space="preserve">  коллективы формирований/кружков самодеятельного народного творчества и участники в них (из граф 55,59)</t>
  </si>
  <si>
    <t>коллективы формирований/кружков самодеятельного народного творчества и участники в них (из граф 55, 59)</t>
  </si>
  <si>
    <t>инструмен-тальные, ед. (из гр.55)</t>
  </si>
  <si>
    <t>в том числе инструментальные коллективы и участники в них (из граф 95, 96)</t>
  </si>
  <si>
    <t>оркестры (из гр.95)</t>
  </si>
  <si>
    <t>в них участни-ков (из гр.96)</t>
  </si>
  <si>
    <t>из них (из граф 97, 98)</t>
  </si>
  <si>
    <t>ансамбли (из гр.95)</t>
  </si>
  <si>
    <t>из них (из гр.107, 108)</t>
  </si>
  <si>
    <t>народных инстру-ментов</t>
  </si>
  <si>
    <t>духовых инстру-ментов</t>
  </si>
  <si>
    <t>джазовые и эстрадные</t>
  </si>
  <si>
    <t>симфони-ческие</t>
  </si>
  <si>
    <t>народ-ных инстру-ментов</t>
  </si>
  <si>
    <t>театраль-ные, ед. (из гр.55)</t>
  </si>
  <si>
    <t>в том числе театральные коллективы и участники в них (из граф 117, 118)</t>
  </si>
  <si>
    <t>драмати-ческие</t>
  </si>
  <si>
    <t>таеатры кукол</t>
  </si>
  <si>
    <t>музы-кальные</t>
  </si>
  <si>
    <t>театры эстрады</t>
  </si>
  <si>
    <t>камерные</t>
  </si>
  <si>
    <t>фольклор-ные, ед</t>
  </si>
  <si>
    <t>изобрази-тельного искусства, ед.</t>
  </si>
  <si>
    <t>кино-фото-видео-любителей, ед.</t>
  </si>
  <si>
    <t>циркового искусства, ед.</t>
  </si>
  <si>
    <t>прочие, ед.</t>
  </si>
  <si>
    <t>Из общего числа прочих клубных формирований - число коллективов,  имеющих звание и участников в них (из граф 49, 52)</t>
  </si>
  <si>
    <t>народный, ед.</t>
  </si>
  <si>
    <t>образцо-вый, ед.</t>
  </si>
  <si>
    <t>заслуженный коллектив народного творчества, ед.</t>
  </si>
  <si>
    <t>лауреат междуна-родного конкурса (фестиваля), ед.</t>
  </si>
  <si>
    <t>лауреат всероссий-ского конкурса (фестиваля), ед.</t>
  </si>
  <si>
    <t>лауреат региональ-ного конкурса (фестиваля), ед</t>
  </si>
  <si>
    <t>КУЛЬТУРНО-МАССОВЫЕ МЕРОПРИЯТИЯ</t>
  </si>
  <si>
    <t>Число культурно-массовых мероприятий, всего, ед.</t>
  </si>
  <si>
    <t>Из общего числа культурно-массовых мероприятий (из гр.151)</t>
  </si>
  <si>
    <t>для детей до 14 лет</t>
  </si>
  <si>
    <t>число культурно-досуговых мероприятий</t>
  </si>
  <si>
    <t>из них  (из гр.154)</t>
  </si>
  <si>
    <t>число мероприятий с участием инвалидов и лиц с ВОЗ</t>
  </si>
  <si>
    <t>число мероприятий, доступных для восприятия инвалидами и лицами с ОВЗ, ед.</t>
  </si>
  <si>
    <t>число мероприятий, с применением специализированных транспортных средств, ед.</t>
  </si>
  <si>
    <t>Число культурно-массовых мероприятий на платной основе - всего, ед.</t>
  </si>
  <si>
    <t>Из общего числа культурно-массовых мероприятий на платной основе (из гр.160)</t>
  </si>
  <si>
    <t>число культурно-досуговых мероприятий на платной основе</t>
  </si>
  <si>
    <t>из них (из гр.163)</t>
  </si>
  <si>
    <t>число мероприятий с участием инвалидов и лиц с ОВЗ на платной основе, ед.</t>
  </si>
  <si>
    <t>число мероприятий, доступных для восприятия инвалидами и лицами с ОВЗ  на платной основе, ед.</t>
  </si>
  <si>
    <t>число мероприятий,  с применением специализиро-ванных транспортных средств на платной основе, ед.</t>
  </si>
  <si>
    <t>Число посещений культурно-массовых мероприятий - всего, чел.</t>
  </si>
  <si>
    <t>Из общего числа посещений культурно-массовых мероприятий (из гр.169)</t>
  </si>
  <si>
    <t>число посещений культурно-досуговых мероприятий, чел.</t>
  </si>
  <si>
    <t>из них (из гр.172)</t>
  </si>
  <si>
    <t>число посещений мероприятий,  с применением специализиро-ванных транспортных средств, чел.</t>
  </si>
  <si>
    <t>Число посещений культурно-массовых мероприятий на платной основе - всего, чел.</t>
  </si>
  <si>
    <t>Из общего числа посещений культурно-массовых мероприятий на платной основе (из гр.176)</t>
  </si>
  <si>
    <t>число посещений культурно-досуговых мероприятий на платной, чел.</t>
  </si>
  <si>
    <t>из них (из гр.179)</t>
  </si>
  <si>
    <t>число посещений мероприятий,  с применением специализиро-ванных транспортных средств на платной основе, чел.</t>
  </si>
  <si>
    <t>Численность работников - всего, чел.</t>
  </si>
  <si>
    <t>из них (из гр.181)</t>
  </si>
  <si>
    <t>из численности работнков, относящихся к основному персоналу, имеют образование (из гр.185)</t>
  </si>
  <si>
    <t>из численности штатных работников имеют стаж работы в профильных учреждениях (из гр.184)</t>
  </si>
  <si>
    <t xml:space="preserve">штатных </t>
  </si>
  <si>
    <t>работников, относящихся к основному персоналу</t>
  </si>
  <si>
    <t>прошли обучение (инструкти-рование) по вопросам, связанным с предостав-лением услуг инвалидам и лицам с ОВЗ</t>
  </si>
  <si>
    <t>прошли повышение квалификации/ профессиональ-ную переподго-товку</t>
  </si>
  <si>
    <t>из графы 187   в рамках реализации Националь-ного проекта "Культура"</t>
  </si>
  <si>
    <t>имеющих инва-лидность</t>
  </si>
  <si>
    <t>высшее</t>
  </si>
  <si>
    <t>среднее профес-сиональное</t>
  </si>
  <si>
    <t>до 3 лет</t>
  </si>
  <si>
    <t>от 3 до 10 лет</t>
  </si>
  <si>
    <t>свыше 10 лет</t>
  </si>
  <si>
    <t>ПЕРСОНАЛ ОРГАНИЗАЦИЙ (на конец года)</t>
  </si>
  <si>
    <t>Поступило за год всего, тыс.руб. (сумма граф 196, 197, 198, 202)</t>
  </si>
  <si>
    <t>из них (из 195 гр.)</t>
  </si>
  <si>
    <t>бюджетные ассигнования учредителя</t>
  </si>
  <si>
    <t>финансирова-ние из бюджетов других уровней</t>
  </si>
  <si>
    <t>от предприни-мательской и иной приносящей доход деятельности</t>
  </si>
  <si>
    <t>из них (из гр.198)</t>
  </si>
  <si>
    <t>от сдачи имущества в аренду</t>
  </si>
  <si>
    <t>от основных видов уставной деятель-ности</t>
  </si>
  <si>
    <t>благотвори-тельные и спонсорские вклады</t>
  </si>
  <si>
    <t>от предприни-мательской деятель-ности</t>
  </si>
  <si>
    <t>ПОСТУПЛЕНИЕ И ИСПОЛЬЗОВАНИЕ ФИНАНСОВЫХ СРЕДСТВ</t>
  </si>
  <si>
    <t>Израсходовано  всего, тыс.руб.</t>
  </si>
  <si>
    <t>из них (из гр.203)</t>
  </si>
  <si>
    <t>расходы на оплату труда</t>
  </si>
  <si>
    <t>на капитальный ремонт и реставрацию</t>
  </si>
  <si>
    <t>на приобретение (замену) оборудования</t>
  </si>
  <si>
    <t>на социально-значимые мероприятия</t>
  </si>
  <si>
    <t>всего</t>
  </si>
  <si>
    <t>из них за счет собственных средств (из гр.204)</t>
  </si>
  <si>
    <t>из общих расходов на оплату труда - оплата основному персоналу (из гр.204)</t>
  </si>
  <si>
    <t>из них за счет собствен-ных средств (из гр.206)</t>
  </si>
  <si>
    <t>из них за счет собствен-ных средств (из гр.208)</t>
  </si>
  <si>
    <t>из них для улучшения условий доступности для лиц с ОВЗ (из гр.210)</t>
  </si>
  <si>
    <t>из них за счет собствен-ных средств (из гр.210)</t>
  </si>
  <si>
    <t>из них за счет собствен-ных средств (из гр.213)</t>
  </si>
  <si>
    <t>Контрольная сумма )стр.01+02+03</t>
  </si>
  <si>
    <t>04</t>
  </si>
  <si>
    <t>СТР04=СТР1+СТР2+СТР3 и СТР1≥СТР2</t>
  </si>
  <si>
    <t>проверка логических ошибок 1й строки</t>
  </si>
  <si>
    <t>проверка логических ошибок 2й строки</t>
  </si>
  <si>
    <t>проверка логических ошибок 3й строки</t>
  </si>
  <si>
    <t>ГР5≤ГР4</t>
  </si>
  <si>
    <t>ГР6≤ГР5</t>
  </si>
  <si>
    <t>ГР10≤ГР35</t>
  </si>
  <si>
    <t>ГР11≤ГР36</t>
  </si>
  <si>
    <t>ГР12=ГР19+ГР20+ГР21</t>
  </si>
  <si>
    <t>ГР17≤ГР23</t>
  </si>
  <si>
    <t>ГР18≤ГР24</t>
  </si>
  <si>
    <t>ГР20≤ГР25</t>
  </si>
  <si>
    <t>ГР33≥ГР4</t>
  </si>
  <si>
    <t>ГР34=ГР14+ГР15+ГР16</t>
  </si>
  <si>
    <t>ГР39=ГР45+ГР49 и ГР39≥ГР40+ГР41</t>
  </si>
  <si>
    <t>ГР42=ГР46+ГР52 и ГР42≥ГР43+ГР44</t>
  </si>
  <si>
    <t>ГР67=ГР69+ГР75+ГР81</t>
  </si>
  <si>
    <t>ГР68=ГР70+ГР76+ГР82</t>
  </si>
  <si>
    <t>ГР69=ГР71+ГР73</t>
  </si>
  <si>
    <t>ГР70=ГР72+ГР74</t>
  </si>
  <si>
    <t>ГР75=ГР77+ГР79</t>
  </si>
  <si>
    <t>ГР76=ГР78+ГР80</t>
  </si>
  <si>
    <t>БЛОК СВЕРКИ С САЙТОМ</t>
  </si>
  <si>
    <t>данные 1й строки с сайта</t>
  </si>
  <si>
    <t>сверка с сайтом 1й строки</t>
  </si>
  <si>
    <t>данные 2й строки с сайта</t>
  </si>
  <si>
    <t>сверка с сайтом 2й строки</t>
  </si>
  <si>
    <t>данные 3й строки с сайта</t>
  </si>
  <si>
    <t>сверка с сайтом 3й строки</t>
  </si>
  <si>
    <t>ГР9≤ГР34</t>
  </si>
  <si>
    <t>ГР35≥ГР36</t>
  </si>
  <si>
    <t>ГР47≥ГР48</t>
  </si>
  <si>
    <t>ГР49=ГР55+ГР63+ГР65</t>
  </si>
  <si>
    <t>ГР52=ГР59+ГР64+ГР66  и ГР52≥ГР53+ГР54</t>
  </si>
  <si>
    <t>ГР55=ГР67+ГР83+ГР95+ГР117+ГР127+ГР129+ГР131+ГР133+ГР135+ГР137</t>
  </si>
  <si>
    <t>ГР59=ГР68+ГР84+ГР96+ГР118+ГР128+ГР130+ГР132+ГР134+ГР136+ГР138</t>
  </si>
  <si>
    <t>ГР83=ГР85+ГР87+ГР89+ГР91+ГР93</t>
  </si>
  <si>
    <t>ГР84=ГР86+ГР88+ГР90+ГР92+ГР94</t>
  </si>
  <si>
    <t>ГР95=ГР97+ГР107</t>
  </si>
  <si>
    <t>ГР96=ГР98+ГР108</t>
  </si>
  <si>
    <t>ГР97=ГР99+ГР101+ГР103+ГР105</t>
  </si>
  <si>
    <t>ГР98=ГР100+ГР102+ГР104+ГР106</t>
  </si>
  <si>
    <t>ГР107=ГР109+ГР111+ГР113+ГР115</t>
  </si>
  <si>
    <t>ГР108=ГР110+ГР112+ГР114+ГР116</t>
  </si>
  <si>
    <t>ГР117=ГР119+ГР121+ГР123+ГР126</t>
  </si>
  <si>
    <t>ГР118=ГР120+ГР122+ГР124+ГР126</t>
  </si>
  <si>
    <t>ГР151≥ГР154 и ГР151&gt;ГР152+ГР153</t>
  </si>
  <si>
    <t>ГР152≥ГР155</t>
  </si>
  <si>
    <t>ГР153≥ГР156</t>
  </si>
  <si>
    <t>ГР154&gt;ГР155+ГР156</t>
  </si>
  <si>
    <t>ГР157&lt;ГР151</t>
  </si>
  <si>
    <t>ГР158&lt;ГР151</t>
  </si>
  <si>
    <t>ГР159&lt;ГР151</t>
  </si>
  <si>
    <t>ГР160≥ГР161+ГР162</t>
  </si>
  <si>
    <t>ГР163≤Г160</t>
  </si>
  <si>
    <t>ГР161≥ГР164</t>
  </si>
  <si>
    <t>ГР162≥ГР165</t>
  </si>
  <si>
    <t>ГР166&lt;ГР160</t>
  </si>
  <si>
    <t>ГР167&lt;ГР160</t>
  </si>
  <si>
    <t>ГР168&lt;ГР160</t>
  </si>
  <si>
    <t>ГР169≥ГР172 и ГР169&gt;ГР170+ГР171</t>
  </si>
  <si>
    <t>ГР170≥ГР173</t>
  </si>
  <si>
    <t>ГР171≥ГР174</t>
  </si>
  <si>
    <t>ГР175&gt;ГР169</t>
  </si>
  <si>
    <t>ГР176≥ГР179 и ГР176&lt;169</t>
  </si>
  <si>
    <t>ГР177≥ГР180</t>
  </si>
  <si>
    <t>ГР178≥ГР181</t>
  </si>
  <si>
    <t>ГР182&lt;ГР176</t>
  </si>
  <si>
    <t>ГР183≥ГР184</t>
  </si>
  <si>
    <t>ГР184≥ГР185 и ГР184=ГР192+ГР193+ГР194</t>
  </si>
  <si>
    <t>ГР185≥ГР190+ГР191</t>
  </si>
  <si>
    <t>ГР187≥ГР188</t>
  </si>
  <si>
    <t>ГР195=ГР196+ГР197+ГР198+ГР202</t>
  </si>
  <si>
    <t>декоративно-прикладного искусства, ед.</t>
  </si>
</sst>
</file>

<file path=xl/styles.xml><?xml version="1.0" encoding="utf-8"?>
<styleSheet xmlns="http://schemas.openxmlformats.org/spreadsheetml/2006/main">
  <numFmts count="1">
    <numFmt numFmtId="164" formatCode="0.0"/>
  </numFmts>
  <fonts count="36">
    <font>
      <sz val="11"/>
      <color theme="1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0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sz val="11"/>
      <color theme="1"/>
      <name val="Times New Roman"/>
      <family val="2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Times New Roman"/>
      <family val="2"/>
      <charset val="204"/>
    </font>
    <font>
      <b/>
      <sz val="13"/>
      <color theme="3"/>
      <name val="Times New Roman"/>
      <family val="2"/>
      <charset val="204"/>
    </font>
    <font>
      <b/>
      <sz val="11"/>
      <color theme="3"/>
      <name val="Times New Roman"/>
      <family val="2"/>
      <charset val="204"/>
    </font>
    <font>
      <sz val="11"/>
      <color rgb="FF006100"/>
      <name val="Times New Roman"/>
      <family val="2"/>
      <charset val="204"/>
    </font>
    <font>
      <sz val="11"/>
      <color rgb="FF9C0006"/>
      <name val="Times New Roman"/>
      <family val="2"/>
      <charset val="204"/>
    </font>
    <font>
      <sz val="11"/>
      <color rgb="FF9C6500"/>
      <name val="Times New Roman"/>
      <family val="2"/>
      <charset val="204"/>
    </font>
    <font>
      <sz val="11"/>
      <color rgb="FF3F3F76"/>
      <name val="Times New Roman"/>
      <family val="2"/>
      <charset val="204"/>
    </font>
    <font>
      <b/>
      <sz val="11"/>
      <color rgb="FF3F3F3F"/>
      <name val="Times New Roman"/>
      <family val="2"/>
      <charset val="204"/>
    </font>
    <font>
      <b/>
      <sz val="11"/>
      <color rgb="FFFA7D00"/>
      <name val="Times New Roman"/>
      <family val="2"/>
      <charset val="204"/>
    </font>
    <font>
      <sz val="11"/>
      <color rgb="FFFA7D00"/>
      <name val="Times New Roman"/>
      <family val="2"/>
      <charset val="204"/>
    </font>
    <font>
      <b/>
      <sz val="11"/>
      <color theme="0"/>
      <name val="Times New Roman"/>
      <family val="2"/>
      <charset val="204"/>
    </font>
    <font>
      <sz val="11"/>
      <color rgb="FFFF0000"/>
      <name val="Times New Roman"/>
      <family val="2"/>
      <charset val="204"/>
    </font>
    <font>
      <i/>
      <sz val="11"/>
      <color rgb="FF7F7F7F"/>
      <name val="Times New Roman"/>
      <family val="2"/>
      <charset val="204"/>
    </font>
    <font>
      <b/>
      <sz val="11"/>
      <color theme="1"/>
      <name val="Times New Roman"/>
      <family val="2"/>
      <charset val="204"/>
    </font>
    <font>
      <sz val="11"/>
      <color theme="0"/>
      <name val="Times New Roman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color indexed="8"/>
      <name val="Times New Roman"/>
      <family val="2"/>
      <charset val="204"/>
    </font>
    <font>
      <sz val="11"/>
      <color indexed="8"/>
      <name val="Calibri"/>
      <family val="2"/>
    </font>
    <font>
      <b/>
      <sz val="6"/>
      <color theme="1"/>
      <name val="Times New Roman"/>
      <family val="1"/>
      <charset val="204"/>
    </font>
    <font>
      <b/>
      <sz val="6"/>
      <color theme="1"/>
      <name val="Calibri"/>
      <family val="2"/>
      <charset val="204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1" fillId="0" borderId="0"/>
    <xf numFmtId="0" fontId="2" fillId="0" borderId="0"/>
    <xf numFmtId="0" fontId="3" fillId="0" borderId="0"/>
    <xf numFmtId="0" fontId="11" fillId="0" borderId="0"/>
    <xf numFmtId="0" fontId="1" fillId="0" borderId="0"/>
    <xf numFmtId="0" fontId="13" fillId="0" borderId="0"/>
    <xf numFmtId="0" fontId="15" fillId="0" borderId="0" applyNumberFormat="0" applyFill="0" applyBorder="0" applyAlignment="0" applyProtection="0"/>
    <xf numFmtId="0" fontId="16" fillId="0" borderId="15" applyNumberFormat="0" applyFill="0" applyAlignment="0" applyProtection="0"/>
    <xf numFmtId="0" fontId="17" fillId="0" borderId="16" applyNumberFormat="0" applyFill="0" applyAlignment="0" applyProtection="0"/>
    <xf numFmtId="0" fontId="18" fillId="0" borderId="17" applyNumberFormat="0" applyFill="0" applyAlignment="0" applyProtection="0"/>
    <xf numFmtId="0" fontId="18" fillId="0" borderId="0" applyNumberFormat="0" applyFill="0" applyBorder="0" applyAlignment="0" applyProtection="0"/>
    <xf numFmtId="0" fontId="19" fillId="12" borderId="0" applyNumberFormat="0" applyBorder="0" applyAlignment="0" applyProtection="0"/>
    <xf numFmtId="0" fontId="20" fillId="13" borderId="0" applyNumberFormat="0" applyBorder="0" applyAlignment="0" applyProtection="0"/>
    <xf numFmtId="0" fontId="21" fillId="14" borderId="0" applyNumberFormat="0" applyBorder="0" applyAlignment="0" applyProtection="0"/>
    <xf numFmtId="0" fontId="22" fillId="15" borderId="18" applyNumberFormat="0" applyAlignment="0" applyProtection="0"/>
    <xf numFmtId="0" fontId="23" fillId="16" borderId="19" applyNumberFormat="0" applyAlignment="0" applyProtection="0"/>
    <xf numFmtId="0" fontId="24" fillId="16" borderId="18" applyNumberFormat="0" applyAlignment="0" applyProtection="0"/>
    <xf numFmtId="0" fontId="25" fillId="0" borderId="20" applyNumberFormat="0" applyFill="0" applyAlignment="0" applyProtection="0"/>
    <xf numFmtId="0" fontId="26" fillId="17" borderId="21" applyNumberFormat="0" applyAlignment="0" applyProtection="0"/>
    <xf numFmtId="0" fontId="27" fillId="0" borderId="0" applyNumberFormat="0" applyFill="0" applyBorder="0" applyAlignment="0" applyProtection="0"/>
    <xf numFmtId="0" fontId="14" fillId="18" borderId="22" applyNumberFormat="0" applyFont="0" applyAlignment="0" applyProtection="0"/>
    <xf numFmtId="0" fontId="28" fillId="0" borderId="0" applyNumberFormat="0" applyFill="0" applyBorder="0" applyAlignment="0" applyProtection="0"/>
    <xf numFmtId="0" fontId="29" fillId="0" borderId="23" applyNumberFormat="0" applyFill="0" applyAlignment="0" applyProtection="0"/>
    <xf numFmtId="0" fontId="30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30" fillId="22" borderId="0" applyNumberFormat="0" applyBorder="0" applyAlignment="0" applyProtection="0"/>
    <xf numFmtId="0" fontId="30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30" fillId="26" borderId="0" applyNumberFormat="0" applyBorder="0" applyAlignment="0" applyProtection="0"/>
    <xf numFmtId="0" fontId="30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9" borderId="0" applyNumberFormat="0" applyBorder="0" applyAlignment="0" applyProtection="0"/>
    <xf numFmtId="0" fontId="30" fillId="30" borderId="0" applyNumberFormat="0" applyBorder="0" applyAlignment="0" applyProtection="0"/>
    <xf numFmtId="0" fontId="30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33" borderId="0" applyNumberFormat="0" applyBorder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37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14" fillId="40" borderId="0" applyNumberFormat="0" applyBorder="0" applyAlignment="0" applyProtection="0"/>
    <xf numFmtId="0" fontId="14" fillId="41" borderId="0" applyNumberFormat="0" applyBorder="0" applyAlignment="0" applyProtection="0"/>
    <xf numFmtId="0" fontId="30" fillId="42" borderId="0" applyNumberFormat="0" applyBorder="0" applyAlignment="0" applyProtection="0"/>
    <xf numFmtId="0" fontId="3" fillId="0" borderId="0"/>
    <xf numFmtId="0" fontId="31" fillId="0" borderId="0" applyNumberFormat="0" applyFill="0" applyBorder="0" applyAlignment="0" applyProtection="0"/>
    <xf numFmtId="0" fontId="32" fillId="0" borderId="0"/>
    <xf numFmtId="0" fontId="33" fillId="0" borderId="0"/>
  </cellStyleXfs>
  <cellXfs count="111">
    <xf numFmtId="0" fontId="0" fillId="0" borderId="0" xfId="0"/>
    <xf numFmtId="0" fontId="4" fillId="4" borderId="4" xfId="1" applyFont="1" applyFill="1" applyBorder="1" applyAlignment="1" applyProtection="1">
      <alignment wrapText="1"/>
      <protection locked="0"/>
    </xf>
    <xf numFmtId="49" fontId="4" fillId="4" borderId="4" xfId="1" applyNumberFormat="1" applyFont="1" applyFill="1" applyBorder="1" applyAlignment="1" applyProtection="1">
      <alignment horizontal="center"/>
      <protection locked="0"/>
    </xf>
    <xf numFmtId="0" fontId="8" fillId="4" borderId="4" xfId="1" applyFont="1" applyFill="1" applyBorder="1" applyAlignment="1" applyProtection="1">
      <alignment wrapText="1"/>
      <protection locked="0"/>
    </xf>
    <xf numFmtId="49" fontId="8" fillId="4" borderId="4" xfId="1" applyNumberFormat="1" applyFont="1" applyFill="1" applyBorder="1" applyAlignment="1" applyProtection="1">
      <alignment horizontal="center"/>
      <protection locked="0"/>
    </xf>
    <xf numFmtId="49" fontId="9" fillId="4" borderId="4" xfId="1" applyNumberFormat="1" applyFont="1" applyFill="1" applyBorder="1" applyAlignment="1" applyProtection="1">
      <alignment horizontal="center"/>
      <protection locked="0"/>
    </xf>
    <xf numFmtId="0" fontId="0" fillId="4" borderId="4" xfId="0" applyFill="1" applyBorder="1" applyProtection="1">
      <protection locked="0"/>
    </xf>
    <xf numFmtId="0" fontId="0" fillId="4" borderId="4" xfId="0" applyFill="1" applyBorder="1" applyAlignment="1" applyProtection="1">
      <alignment vertical="top" wrapText="1"/>
      <protection locked="0"/>
    </xf>
    <xf numFmtId="0" fontId="10" fillId="2" borderId="4" xfId="0" applyFont="1" applyFill="1" applyBorder="1" applyAlignment="1" applyProtection="1">
      <alignment vertical="top" wrapText="1"/>
      <protection locked="0"/>
    </xf>
    <xf numFmtId="0" fontId="0" fillId="0" borderId="0" xfId="0" applyProtection="1">
      <protection locked="0"/>
    </xf>
    <xf numFmtId="0" fontId="10" fillId="4" borderId="4" xfId="0" applyFont="1" applyFill="1" applyBorder="1" applyProtection="1">
      <protection locked="0"/>
    </xf>
    <xf numFmtId="0" fontId="0" fillId="4" borderId="0" xfId="0" applyFill="1" applyProtection="1">
      <protection locked="0"/>
    </xf>
    <xf numFmtId="0" fontId="34" fillId="4" borderId="4" xfId="1" applyFont="1" applyFill="1" applyBorder="1" applyAlignment="1" applyProtection="1">
      <alignment wrapText="1"/>
      <protection locked="0"/>
    </xf>
    <xf numFmtId="1" fontId="4" fillId="3" borderId="4" xfId="1" applyNumberFormat="1" applyFont="1" applyFill="1" applyBorder="1" applyProtection="1">
      <protection locked="0"/>
    </xf>
    <xf numFmtId="0" fontId="4" fillId="3" borderId="4" xfId="1" applyFont="1" applyFill="1" applyBorder="1" applyProtection="1">
      <protection locked="0"/>
    </xf>
    <xf numFmtId="0" fontId="10" fillId="3" borderId="4" xfId="0" applyFont="1" applyFill="1" applyBorder="1" applyProtection="1">
      <protection locked="0"/>
    </xf>
    <xf numFmtId="1" fontId="0" fillId="0" borderId="4" xfId="0" applyNumberFormat="1" applyBorder="1" applyProtection="1"/>
    <xf numFmtId="0" fontId="0" fillId="4" borderId="4" xfId="0" applyFill="1" applyBorder="1" applyProtection="1"/>
    <xf numFmtId="0" fontId="35" fillId="3" borderId="4" xfId="1" applyFont="1" applyFill="1" applyBorder="1" applyAlignment="1" applyProtection="1">
      <alignment wrapText="1"/>
      <protection locked="0"/>
    </xf>
    <xf numFmtId="49" fontId="9" fillId="3" borderId="4" xfId="1" applyNumberFormat="1" applyFont="1" applyFill="1" applyBorder="1" applyAlignment="1" applyProtection="1">
      <alignment horizontal="center"/>
      <protection locked="0"/>
    </xf>
    <xf numFmtId="0" fontId="0" fillId="0" borderId="4" xfId="0" applyBorder="1" applyProtection="1"/>
    <xf numFmtId="0" fontId="7" fillId="9" borderId="4" xfId="1" applyFont="1" applyFill="1" applyBorder="1" applyAlignment="1" applyProtection="1">
      <alignment horizontal="center" vertical="top" wrapText="1" shrinkToFit="1" readingOrder="1"/>
      <protection locked="0"/>
    </xf>
    <xf numFmtId="0" fontId="5" fillId="9" borderId="4" xfId="1" applyFont="1" applyFill="1" applyBorder="1" applyAlignment="1" applyProtection="1">
      <alignment horizontal="center" vertical="top" wrapText="1" shrinkToFit="1" readingOrder="1"/>
      <protection locked="0"/>
    </xf>
    <xf numFmtId="0" fontId="5" fillId="5" borderId="4" xfId="1" applyFont="1" applyFill="1" applyBorder="1" applyAlignment="1" applyProtection="1">
      <alignment horizontal="center" vertical="top" wrapText="1"/>
      <protection locked="0"/>
    </xf>
    <xf numFmtId="0" fontId="7" fillId="5" borderId="4" xfId="1" applyFont="1" applyFill="1" applyBorder="1" applyAlignment="1" applyProtection="1">
      <alignment horizontal="center" vertical="top" wrapText="1"/>
      <protection locked="0"/>
    </xf>
    <xf numFmtId="0" fontId="4" fillId="5" borderId="4" xfId="1" applyFont="1" applyFill="1" applyBorder="1" applyAlignment="1" applyProtection="1">
      <alignment horizontal="center" vertical="top" wrapText="1"/>
      <protection locked="0"/>
    </xf>
    <xf numFmtId="0" fontId="5" fillId="10" borderId="4" xfId="1" applyFont="1" applyFill="1" applyBorder="1" applyAlignment="1" applyProtection="1">
      <alignment horizontal="center" vertical="top" wrapText="1"/>
      <protection locked="0"/>
    </xf>
    <xf numFmtId="0" fontId="5" fillId="10" borderId="4" xfId="1" applyFont="1" applyFill="1" applyBorder="1" applyAlignment="1" applyProtection="1">
      <alignment vertical="top" wrapText="1"/>
      <protection locked="0"/>
    </xf>
    <xf numFmtId="0" fontId="5" fillId="11" borderId="4" xfId="1" applyFont="1" applyFill="1" applyBorder="1" applyAlignment="1" applyProtection="1">
      <alignment horizontal="center" vertical="top" wrapText="1"/>
      <protection locked="0"/>
    </xf>
    <xf numFmtId="0" fontId="4" fillId="4" borderId="4" xfId="1" applyFont="1" applyFill="1" applyBorder="1" applyAlignment="1" applyProtection="1">
      <alignment horizontal="center"/>
      <protection locked="0"/>
    </xf>
    <xf numFmtId="0" fontId="4" fillId="0" borderId="4" xfId="1" applyFont="1" applyBorder="1" applyAlignment="1" applyProtection="1">
      <alignment horizontal="center"/>
      <protection locked="0"/>
    </xf>
    <xf numFmtId="0" fontId="4" fillId="3" borderId="4" xfId="1" applyFont="1" applyFill="1" applyBorder="1" applyAlignment="1" applyProtection="1">
      <alignment horizontal="center"/>
      <protection locked="0"/>
    </xf>
    <xf numFmtId="0" fontId="7" fillId="3" borderId="4" xfId="1" applyFont="1" applyFill="1" applyBorder="1" applyAlignment="1" applyProtection="1">
      <alignment horizontal="center" vertical="center" wrapText="1" shrinkToFit="1" readingOrder="1"/>
      <protection locked="0"/>
    </xf>
    <xf numFmtId="0" fontId="7" fillId="0" borderId="4" xfId="1" applyFont="1" applyFill="1" applyBorder="1" applyAlignment="1" applyProtection="1">
      <alignment horizontal="center" vertical="center" wrapText="1" shrinkToFit="1" readingOrder="1"/>
      <protection locked="0"/>
    </xf>
    <xf numFmtId="0" fontId="7" fillId="0" borderId="1" xfId="1" applyFont="1" applyFill="1" applyBorder="1" applyAlignment="1" applyProtection="1">
      <alignment horizontal="center" vertical="center" wrapText="1" shrinkToFit="1" readingOrder="1"/>
      <protection locked="0"/>
    </xf>
    <xf numFmtId="0" fontId="5" fillId="0" borderId="4" xfId="1" applyFont="1" applyFill="1" applyBorder="1" applyAlignment="1" applyProtection="1">
      <alignment horizontal="center" vertical="center" wrapText="1" shrinkToFit="1" readingOrder="1"/>
      <protection locked="0"/>
    </xf>
    <xf numFmtId="0" fontId="5" fillId="3" borderId="4" xfId="1" applyFont="1" applyFill="1" applyBorder="1" applyAlignment="1" applyProtection="1">
      <alignment horizontal="center" vertical="center" wrapText="1" shrinkToFit="1" readingOrder="1"/>
      <protection locked="0"/>
    </xf>
    <xf numFmtId="0" fontId="0" fillId="7" borderId="4" xfId="0" applyFill="1" applyBorder="1" applyProtection="1">
      <protection locked="0"/>
    </xf>
    <xf numFmtId="1" fontId="0" fillId="7" borderId="4" xfId="0" applyNumberFormat="1" applyFill="1" applyBorder="1" applyProtection="1">
      <protection locked="0"/>
    </xf>
    <xf numFmtId="0" fontId="4" fillId="7" borderId="4" xfId="1" applyFont="1" applyFill="1" applyBorder="1" applyProtection="1">
      <protection locked="0"/>
    </xf>
    <xf numFmtId="164" fontId="4" fillId="7" borderId="4" xfId="1" applyNumberFormat="1" applyFont="1" applyFill="1" applyBorder="1" applyProtection="1">
      <protection locked="0"/>
    </xf>
    <xf numFmtId="0" fontId="4" fillId="7" borderId="1" xfId="1" applyFont="1" applyFill="1" applyBorder="1" applyProtection="1">
      <protection locked="0"/>
    </xf>
    <xf numFmtId="0" fontId="4" fillId="7" borderId="4" xfId="1" applyFont="1" applyFill="1" applyBorder="1" applyAlignment="1" applyProtection="1">
      <alignment horizontal="center"/>
      <protection locked="0"/>
    </xf>
    <xf numFmtId="0" fontId="4" fillId="8" borderId="4" xfId="1" applyFont="1" applyFill="1" applyBorder="1" applyProtection="1">
      <protection locked="0"/>
    </xf>
    <xf numFmtId="1" fontId="4" fillId="8" borderId="4" xfId="1" applyNumberFormat="1" applyFont="1" applyFill="1" applyBorder="1" applyProtection="1">
      <protection locked="0"/>
    </xf>
    <xf numFmtId="1" fontId="12" fillId="5" borderId="4" xfId="6" applyNumberFormat="1" applyFont="1" applyFill="1" applyBorder="1" applyAlignment="1" applyProtection="1">
      <alignment horizontal="right" vertical="center"/>
      <protection locked="0"/>
    </xf>
    <xf numFmtId="164" fontId="12" fillId="5" borderId="4" xfId="6" applyNumberFormat="1" applyFont="1" applyFill="1" applyBorder="1" applyAlignment="1" applyProtection="1">
      <alignment horizontal="right" vertical="center"/>
      <protection locked="0"/>
    </xf>
    <xf numFmtId="164" fontId="0" fillId="7" borderId="4" xfId="0" applyNumberFormat="1" applyFill="1" applyBorder="1" applyProtection="1">
      <protection locked="0"/>
    </xf>
    <xf numFmtId="164" fontId="4" fillId="8" borderId="4" xfId="1" applyNumberFormat="1" applyFont="1" applyFill="1" applyBorder="1" applyProtection="1">
      <protection locked="0"/>
    </xf>
    <xf numFmtId="164" fontId="0" fillId="0" borderId="4" xfId="0" applyNumberFormat="1" applyBorder="1" applyProtection="1"/>
    <xf numFmtId="0" fontId="9" fillId="0" borderId="0" xfId="1" applyFont="1" applyBorder="1" applyAlignment="1" applyProtection="1">
      <alignment horizontal="center"/>
      <protection locked="0"/>
    </xf>
    <xf numFmtId="0" fontId="9" fillId="0" borderId="14" xfId="1" applyFont="1" applyBorder="1" applyAlignment="1" applyProtection="1">
      <alignment horizontal="center"/>
      <protection locked="0"/>
    </xf>
    <xf numFmtId="0" fontId="9" fillId="0" borderId="10" xfId="1" applyFont="1" applyBorder="1" applyAlignment="1" applyProtection="1">
      <alignment horizontal="center"/>
      <protection locked="0"/>
    </xf>
    <xf numFmtId="0" fontId="9" fillId="0" borderId="12" xfId="1" applyFont="1" applyBorder="1" applyAlignment="1" applyProtection="1">
      <alignment horizontal="center"/>
      <protection locked="0"/>
    </xf>
    <xf numFmtId="0" fontId="7" fillId="9" borderId="4" xfId="1" applyFont="1" applyFill="1" applyBorder="1" applyAlignment="1" applyProtection="1">
      <alignment horizontal="center" vertical="top" wrapText="1" shrinkToFit="1" readingOrder="1"/>
      <protection locked="0"/>
    </xf>
    <xf numFmtId="0" fontId="5" fillId="9" borderId="4" xfId="1" applyFont="1" applyFill="1" applyBorder="1" applyAlignment="1" applyProtection="1">
      <alignment horizontal="center" vertical="top" wrapText="1" shrinkToFit="1" readingOrder="1"/>
      <protection locked="0"/>
    </xf>
    <xf numFmtId="0" fontId="5" fillId="9" borderId="1" xfId="1" applyFont="1" applyFill="1" applyBorder="1" applyAlignment="1" applyProtection="1">
      <alignment horizontal="center" vertical="top" wrapText="1" shrinkToFit="1" readingOrder="1"/>
      <protection locked="0"/>
    </xf>
    <xf numFmtId="0" fontId="5" fillId="11" borderId="4" xfId="1" applyFont="1" applyFill="1" applyBorder="1" applyAlignment="1" applyProtection="1">
      <alignment horizontal="center" vertical="top" wrapText="1"/>
      <protection locked="0"/>
    </xf>
    <xf numFmtId="0" fontId="5" fillId="11" borderId="4" xfId="1" applyFont="1" applyFill="1" applyBorder="1" applyAlignment="1" applyProtection="1">
      <alignment horizontal="center" vertical="top"/>
      <protection locked="0"/>
    </xf>
    <xf numFmtId="0" fontId="10" fillId="4" borderId="2" xfId="0" applyFont="1" applyFill="1" applyBorder="1" applyAlignment="1" applyProtection="1">
      <alignment horizontal="center"/>
      <protection locked="0"/>
    </xf>
    <xf numFmtId="0" fontId="5" fillId="6" borderId="3" xfId="1" applyFont="1" applyFill="1" applyBorder="1" applyAlignment="1" applyProtection="1">
      <alignment horizontal="center" vertical="top" wrapText="1"/>
      <protection locked="0"/>
    </xf>
    <xf numFmtId="0" fontId="5" fillId="6" borderId="5" xfId="1" applyFont="1" applyFill="1" applyBorder="1" applyAlignment="1" applyProtection="1">
      <alignment horizontal="center" vertical="top" wrapText="1"/>
      <protection locked="0"/>
    </xf>
    <xf numFmtId="1" fontId="6" fillId="0" borderId="4" xfId="1" applyNumberFormat="1" applyFont="1" applyFill="1" applyBorder="1" applyAlignment="1" applyProtection="1">
      <alignment horizontal="center"/>
      <protection locked="0"/>
    </xf>
    <xf numFmtId="0" fontId="5" fillId="11" borderId="5" xfId="1" applyFont="1" applyFill="1" applyBorder="1" applyAlignment="1" applyProtection="1">
      <alignment horizontal="center" vertical="top" wrapText="1"/>
      <protection locked="0"/>
    </xf>
    <xf numFmtId="0" fontId="5" fillId="11" borderId="5" xfId="1" applyFont="1" applyFill="1" applyBorder="1" applyAlignment="1" applyProtection="1">
      <alignment horizontal="center" vertical="top"/>
      <protection locked="0"/>
    </xf>
    <xf numFmtId="1" fontId="9" fillId="0" borderId="4" xfId="1" applyNumberFormat="1" applyFont="1" applyFill="1" applyBorder="1" applyAlignment="1" applyProtection="1">
      <alignment horizontal="center"/>
      <protection locked="0"/>
    </xf>
    <xf numFmtId="0" fontId="9" fillId="0" borderId="4" xfId="1" applyFont="1" applyBorder="1" applyAlignment="1" applyProtection="1">
      <alignment horizontal="center" vertical="center" wrapText="1"/>
      <protection locked="0"/>
    </xf>
    <xf numFmtId="0" fontId="5" fillId="6" borderId="4" xfId="1" applyFont="1" applyFill="1" applyBorder="1" applyAlignment="1" applyProtection="1">
      <alignment horizontal="center" vertical="top" wrapText="1"/>
      <protection locked="0"/>
    </xf>
    <xf numFmtId="0" fontId="5" fillId="10" borderId="5" xfId="1" applyFont="1" applyFill="1" applyBorder="1" applyAlignment="1" applyProtection="1">
      <alignment horizontal="center" vertical="top" wrapText="1"/>
      <protection locked="0"/>
    </xf>
    <xf numFmtId="0" fontId="5" fillId="10" borderId="4" xfId="1" applyFont="1" applyFill="1" applyBorder="1" applyAlignment="1" applyProtection="1">
      <alignment horizontal="center" vertical="top" wrapText="1"/>
      <protection locked="0"/>
    </xf>
    <xf numFmtId="0" fontId="5" fillId="10" borderId="11" xfId="1" applyFont="1" applyFill="1" applyBorder="1" applyAlignment="1" applyProtection="1">
      <alignment horizontal="center" vertical="top" wrapText="1"/>
      <protection locked="0"/>
    </xf>
    <xf numFmtId="0" fontId="5" fillId="10" borderId="10" xfId="1" applyFont="1" applyFill="1" applyBorder="1" applyAlignment="1" applyProtection="1">
      <alignment horizontal="center" vertical="top" wrapText="1"/>
      <protection locked="0"/>
    </xf>
    <xf numFmtId="0" fontId="5" fillId="10" borderId="12" xfId="1" applyFont="1" applyFill="1" applyBorder="1" applyAlignment="1" applyProtection="1">
      <alignment horizontal="center" vertical="top" wrapText="1"/>
      <protection locked="0"/>
    </xf>
    <xf numFmtId="0" fontId="5" fillId="10" borderId="3" xfId="1" applyFont="1" applyFill="1" applyBorder="1" applyAlignment="1" applyProtection="1">
      <alignment horizontal="center" vertical="top" wrapText="1"/>
      <protection locked="0"/>
    </xf>
    <xf numFmtId="0" fontId="5" fillId="10" borderId="13" xfId="1" applyFont="1" applyFill="1" applyBorder="1" applyAlignment="1" applyProtection="1">
      <alignment horizontal="center" vertical="top" wrapText="1"/>
      <protection locked="0"/>
    </xf>
    <xf numFmtId="0" fontId="5" fillId="10" borderId="0" xfId="1" applyFont="1" applyFill="1" applyBorder="1" applyAlignment="1" applyProtection="1">
      <alignment horizontal="center" vertical="top" wrapText="1"/>
      <protection locked="0"/>
    </xf>
    <xf numFmtId="0" fontId="5" fillId="10" borderId="14" xfId="1" applyFont="1" applyFill="1" applyBorder="1" applyAlignment="1" applyProtection="1">
      <alignment horizontal="center" vertical="top" wrapText="1"/>
      <protection locked="0"/>
    </xf>
    <xf numFmtId="0" fontId="5" fillId="5" borderId="4" xfId="1" applyFont="1" applyFill="1" applyBorder="1" applyAlignment="1" applyProtection="1">
      <alignment horizontal="center" vertical="top" wrapText="1"/>
      <protection locked="0"/>
    </xf>
    <xf numFmtId="0" fontId="7" fillId="5" borderId="4" xfId="1" applyFont="1" applyFill="1" applyBorder="1" applyAlignment="1" applyProtection="1">
      <alignment horizontal="center" vertical="top" wrapText="1"/>
      <protection locked="0"/>
    </xf>
    <xf numFmtId="0" fontId="9" fillId="0" borderId="4" xfId="1" applyFont="1" applyBorder="1" applyAlignment="1" applyProtection="1">
      <alignment horizontal="center"/>
      <protection locked="0"/>
    </xf>
    <xf numFmtId="0" fontId="7" fillId="5" borderId="6" xfId="1" applyFont="1" applyFill="1" applyBorder="1" applyAlignment="1" applyProtection="1">
      <alignment horizontal="center" vertical="top" wrapText="1"/>
      <protection locked="0"/>
    </xf>
    <xf numFmtId="0" fontId="0" fillId="5" borderId="7" xfId="0" applyFill="1" applyBorder="1" applyProtection="1">
      <protection locked="0"/>
    </xf>
    <xf numFmtId="0" fontId="0" fillId="5" borderId="8" xfId="0" applyFill="1" applyBorder="1" applyProtection="1">
      <protection locked="0"/>
    </xf>
    <xf numFmtId="0" fontId="0" fillId="5" borderId="11" xfId="0" applyFill="1" applyBorder="1" applyProtection="1">
      <protection locked="0"/>
    </xf>
    <xf numFmtId="0" fontId="0" fillId="5" borderId="10" xfId="0" applyFill="1" applyBorder="1" applyProtection="1">
      <protection locked="0"/>
    </xf>
    <xf numFmtId="0" fontId="0" fillId="5" borderId="12" xfId="0" applyFill="1" applyBorder="1" applyProtection="1">
      <protection locked="0"/>
    </xf>
    <xf numFmtId="0" fontId="7" fillId="5" borderId="7" xfId="1" applyFont="1" applyFill="1" applyBorder="1" applyAlignment="1" applyProtection="1">
      <alignment horizontal="center" vertical="top" wrapText="1"/>
      <protection locked="0"/>
    </xf>
    <xf numFmtId="0" fontId="7" fillId="5" borderId="8" xfId="1" applyFont="1" applyFill="1" applyBorder="1" applyAlignment="1" applyProtection="1">
      <alignment horizontal="center" vertical="top" wrapText="1"/>
      <protection locked="0"/>
    </xf>
    <xf numFmtId="0" fontId="7" fillId="5" borderId="11" xfId="1" applyFont="1" applyFill="1" applyBorder="1" applyAlignment="1" applyProtection="1">
      <alignment horizontal="center" vertical="top" wrapText="1"/>
      <protection locked="0"/>
    </xf>
    <xf numFmtId="0" fontId="7" fillId="5" borderId="10" xfId="1" applyFont="1" applyFill="1" applyBorder="1" applyAlignment="1" applyProtection="1">
      <alignment horizontal="center" vertical="top" wrapText="1"/>
      <protection locked="0"/>
    </xf>
    <xf numFmtId="0" fontId="7" fillId="5" borderId="12" xfId="1" applyFont="1" applyFill="1" applyBorder="1" applyAlignment="1" applyProtection="1">
      <alignment horizontal="center" vertical="top" wrapText="1"/>
      <protection locked="0"/>
    </xf>
    <xf numFmtId="0" fontId="7" fillId="5" borderId="3" xfId="1" applyFont="1" applyFill="1" applyBorder="1" applyAlignment="1" applyProtection="1">
      <alignment horizontal="center" vertical="top" wrapText="1"/>
      <protection locked="0"/>
    </xf>
    <xf numFmtId="0" fontId="7" fillId="5" borderId="9" xfId="1" applyFont="1" applyFill="1" applyBorder="1" applyAlignment="1" applyProtection="1">
      <alignment horizontal="center" vertical="top" wrapText="1"/>
      <protection locked="0"/>
    </xf>
    <xf numFmtId="0" fontId="7" fillId="5" borderId="5" xfId="1" applyFont="1" applyFill="1" applyBorder="1" applyAlignment="1" applyProtection="1">
      <alignment horizontal="center" vertical="top" wrapText="1"/>
      <protection locked="0"/>
    </xf>
    <xf numFmtId="0" fontId="5" fillId="5" borderId="6" xfId="1" applyFont="1" applyFill="1" applyBorder="1" applyAlignment="1" applyProtection="1">
      <alignment horizontal="center" vertical="top" wrapText="1"/>
      <protection locked="0"/>
    </xf>
    <xf numFmtId="0" fontId="5" fillId="5" borderId="8" xfId="1" applyFont="1" applyFill="1" applyBorder="1" applyAlignment="1" applyProtection="1">
      <alignment horizontal="center" vertical="top" wrapText="1"/>
      <protection locked="0"/>
    </xf>
    <xf numFmtId="0" fontId="5" fillId="5" borderId="11" xfId="1" applyFont="1" applyFill="1" applyBorder="1" applyAlignment="1" applyProtection="1">
      <alignment horizontal="center" vertical="top" wrapText="1"/>
      <protection locked="0"/>
    </xf>
    <xf numFmtId="0" fontId="5" fillId="5" borderId="12" xfId="1" applyFont="1" applyFill="1" applyBorder="1" applyAlignment="1" applyProtection="1">
      <alignment horizontal="center" vertical="top" wrapText="1"/>
      <protection locked="0"/>
    </xf>
    <xf numFmtId="0" fontId="5" fillId="5" borderId="3" xfId="1" applyFont="1" applyFill="1" applyBorder="1" applyAlignment="1" applyProtection="1">
      <alignment horizontal="center" vertical="top" wrapText="1"/>
      <protection locked="0"/>
    </xf>
    <xf numFmtId="0" fontId="5" fillId="5" borderId="9" xfId="1" applyFont="1" applyFill="1" applyBorder="1" applyAlignment="1" applyProtection="1">
      <alignment horizontal="center" vertical="top" wrapText="1"/>
      <protection locked="0"/>
    </xf>
    <xf numFmtId="0" fontId="5" fillId="5" borderId="5" xfId="1" applyFont="1" applyFill="1" applyBorder="1" applyAlignment="1" applyProtection="1">
      <alignment horizontal="center" vertical="top" wrapText="1"/>
      <protection locked="0"/>
    </xf>
    <xf numFmtId="0" fontId="7" fillId="5" borderId="6" xfId="1" applyFont="1" applyFill="1" applyBorder="1" applyAlignment="1" applyProtection="1">
      <alignment horizontal="center" vertical="top"/>
      <protection locked="0"/>
    </xf>
    <xf numFmtId="0" fontId="7" fillId="5" borderId="7" xfId="1" applyFont="1" applyFill="1" applyBorder="1" applyAlignment="1" applyProtection="1">
      <alignment horizontal="center" vertical="top"/>
      <protection locked="0"/>
    </xf>
    <xf numFmtId="0" fontId="7" fillId="5" borderId="8" xfId="1" applyFont="1" applyFill="1" applyBorder="1" applyAlignment="1" applyProtection="1">
      <alignment horizontal="center" vertical="top"/>
      <protection locked="0"/>
    </xf>
    <xf numFmtId="0" fontId="7" fillId="5" borderId="11" xfId="1" applyFont="1" applyFill="1" applyBorder="1" applyAlignment="1" applyProtection="1">
      <alignment horizontal="center" vertical="top"/>
      <protection locked="0"/>
    </xf>
    <xf numFmtId="0" fontId="7" fillId="5" borderId="10" xfId="1" applyFont="1" applyFill="1" applyBorder="1" applyAlignment="1" applyProtection="1">
      <alignment horizontal="center" vertical="top"/>
      <protection locked="0"/>
    </xf>
    <xf numFmtId="0" fontId="7" fillId="5" borderId="12" xfId="1" applyFont="1" applyFill="1" applyBorder="1" applyAlignment="1" applyProtection="1">
      <alignment horizontal="center" vertical="top"/>
      <protection locked="0"/>
    </xf>
    <xf numFmtId="0" fontId="4" fillId="5" borderId="4" xfId="1" applyFont="1" applyFill="1" applyBorder="1" applyAlignment="1" applyProtection="1">
      <alignment horizontal="center" vertical="top" wrapText="1"/>
      <protection locked="0"/>
    </xf>
    <xf numFmtId="0" fontId="7" fillId="5" borderId="4" xfId="1" applyFont="1" applyFill="1" applyBorder="1" applyAlignment="1" applyProtection="1">
      <alignment horizontal="center" vertical="top"/>
      <protection locked="0"/>
    </xf>
    <xf numFmtId="0" fontId="4" fillId="4" borderId="4" xfId="1" applyFont="1" applyFill="1" applyBorder="1" applyAlignment="1" applyProtection="1">
      <alignment horizontal="center" vertical="center" wrapText="1"/>
      <protection locked="0"/>
    </xf>
    <xf numFmtId="0" fontId="4" fillId="4" borderId="4" xfId="1" applyFont="1" applyFill="1" applyBorder="1" applyAlignment="1" applyProtection="1">
      <alignment horizontal="center" vertical="center" textRotation="90" wrapText="1"/>
      <protection locked="0"/>
    </xf>
  </cellXfs>
  <cellStyles count="52">
    <cellStyle name="20% - Акцент1" xfId="25" builtinId="30" customBuiltin="1"/>
    <cellStyle name="20% - Акцент2" xfId="29" builtinId="34" customBuiltin="1"/>
    <cellStyle name="20% - Акцент3" xfId="33" builtinId="38" customBuiltin="1"/>
    <cellStyle name="20% - Акцент4" xfId="37" builtinId="42" customBuiltin="1"/>
    <cellStyle name="20% - Акцент5" xfId="41" builtinId="46" customBuiltin="1"/>
    <cellStyle name="20% - Акцент6" xfId="45" builtinId="50" customBuiltin="1"/>
    <cellStyle name="40% - Акцент1" xfId="26" builtinId="31" customBuiltin="1"/>
    <cellStyle name="40% - Акцент2" xfId="30" builtinId="35" customBuiltin="1"/>
    <cellStyle name="40% - Акцент3" xfId="34" builtinId="39" customBuiltin="1"/>
    <cellStyle name="40% - Акцент4" xfId="38" builtinId="43" customBuiltin="1"/>
    <cellStyle name="40% - Акцент5" xfId="42" builtinId="47" customBuiltin="1"/>
    <cellStyle name="40% - Акцент6" xfId="46" builtinId="51" customBuiltin="1"/>
    <cellStyle name="60% - Акцент1" xfId="27" builtinId="32" customBuiltin="1"/>
    <cellStyle name="60% - Акцент2" xfId="31" builtinId="36" customBuiltin="1"/>
    <cellStyle name="60% - Акцент3" xfId="35" builtinId="40" customBuiltin="1"/>
    <cellStyle name="60% - Акцент4" xfId="39" builtinId="44" customBuiltin="1"/>
    <cellStyle name="60% - Акцент5" xfId="43" builtinId="48" customBuiltin="1"/>
    <cellStyle name="60% - Акцент6" xfId="47" builtinId="52" customBuiltin="1"/>
    <cellStyle name="Акцент1" xfId="24" builtinId="29" customBuiltin="1"/>
    <cellStyle name="Акцент2" xfId="28" builtinId="33" customBuiltin="1"/>
    <cellStyle name="Акцент3" xfId="32" builtinId="37" customBuiltin="1"/>
    <cellStyle name="Акцент4" xfId="36" builtinId="41" customBuiltin="1"/>
    <cellStyle name="Акцент5" xfId="40" builtinId="45" customBuiltin="1"/>
    <cellStyle name="Акцент6" xfId="44" builtinId="49" customBuiltin="1"/>
    <cellStyle name="Ввод " xfId="15" builtinId="20" customBuiltin="1"/>
    <cellStyle name="Вывод" xfId="16" builtinId="21" customBuiltin="1"/>
    <cellStyle name="Вычисление" xfId="17" builtinId="22" customBuiltin="1"/>
    <cellStyle name="Гиперссылка 2" xfId="49"/>
    <cellStyle name="Заголовок 1" xfId="8" builtinId="16" customBuiltin="1"/>
    <cellStyle name="Заголовок 2" xfId="9" builtinId="17" customBuiltin="1"/>
    <cellStyle name="Заголовок 3" xfId="10" builtinId="18" customBuiltin="1"/>
    <cellStyle name="Заголовок 4" xfId="11" builtinId="19" customBuiltin="1"/>
    <cellStyle name="Итог" xfId="23" builtinId="25" customBuiltin="1"/>
    <cellStyle name="Контрольная ячейка" xfId="19" builtinId="23" customBuiltin="1"/>
    <cellStyle name="Название" xfId="7" builtinId="15" customBuiltin="1"/>
    <cellStyle name="Нейтральный" xfId="14" builtinId="28" customBuiltin="1"/>
    <cellStyle name="Обычный" xfId="0" builtinId="0"/>
    <cellStyle name="Обычный 2" xfId="1"/>
    <cellStyle name="Обычный 2 2" xfId="2"/>
    <cellStyle name="Обычный 2 3" xfId="5"/>
    <cellStyle name="Обычный 2 4" xfId="4"/>
    <cellStyle name="Обычный 3" xfId="3"/>
    <cellStyle name="Обычный 3 2" xfId="48"/>
    <cellStyle name="Обычный 4" xfId="6"/>
    <cellStyle name="Обычный 4 2" xfId="51"/>
    <cellStyle name="Обычный 5" xfId="50"/>
    <cellStyle name="Плохой" xfId="13" builtinId="27" customBuiltin="1"/>
    <cellStyle name="Пояснение" xfId="22" builtinId="53" customBuiltin="1"/>
    <cellStyle name="Примечание" xfId="21" builtinId="10" customBuiltin="1"/>
    <cellStyle name="Связанная ячейка" xfId="18" builtinId="24" customBuiltin="1"/>
    <cellStyle name="Текст предупреждения" xfId="20" builtinId="11" customBuiltin="1"/>
    <cellStyle name="Хороший" xfId="12" builtinId="26" customBuiltin="1"/>
  </cellStyles>
  <dxfs count="72">
    <dxf>
      <font>
        <color theme="1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H25"/>
  <sheetViews>
    <sheetView tabSelected="1" topLeftCell="A3" zoomScaleNormal="100" workbookViewId="0">
      <pane xSplit="2" ySplit="4" topLeftCell="GW7" activePane="bottomRight" state="frozen"/>
      <selection activeCell="A3" sqref="A3"/>
      <selection pane="topRight" activeCell="C3" sqref="C3"/>
      <selection pane="bottomLeft" activeCell="A7" sqref="A7"/>
      <selection pane="bottomRight" activeCell="HG7" sqref="HG7"/>
    </sheetView>
  </sheetViews>
  <sheetFormatPr defaultRowHeight="15"/>
  <cols>
    <col min="1" max="1" width="26.42578125" style="9" customWidth="1"/>
    <col min="2" max="6" width="9.140625" style="9"/>
    <col min="7" max="7" width="12" style="9" bestFit="1" customWidth="1"/>
    <col min="8" max="16384" width="9.140625" style="9"/>
  </cols>
  <sheetData>
    <row r="1" spans="1:216" ht="15" hidden="1" customHeight="1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1"/>
      <c r="AO1" s="79" t="s">
        <v>59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  <c r="BM1" s="79"/>
      <c r="BN1" s="79"/>
      <c r="BO1" s="79"/>
      <c r="BP1" s="79"/>
      <c r="BQ1" s="79"/>
      <c r="BR1" s="79"/>
      <c r="BS1" s="79"/>
      <c r="BT1" s="79"/>
      <c r="BU1" s="79"/>
      <c r="BV1" s="79"/>
      <c r="BW1" s="79"/>
      <c r="BX1" s="79"/>
      <c r="BY1" s="79"/>
      <c r="BZ1" s="79"/>
      <c r="CA1" s="79"/>
      <c r="CB1" s="79"/>
      <c r="CC1" s="79"/>
      <c r="CD1" s="79"/>
      <c r="CE1" s="79"/>
      <c r="CF1" s="79"/>
      <c r="CG1" s="79"/>
      <c r="CH1" s="79"/>
      <c r="CI1" s="79"/>
      <c r="CJ1" s="79"/>
      <c r="CK1" s="79"/>
      <c r="CL1" s="79"/>
      <c r="CM1" s="79"/>
      <c r="CN1" s="79"/>
      <c r="CO1" s="79"/>
      <c r="CP1" s="79"/>
      <c r="CQ1" s="79"/>
      <c r="CR1" s="79"/>
      <c r="CS1" s="79"/>
      <c r="CT1" s="79"/>
      <c r="CU1" s="79"/>
      <c r="CV1" s="79"/>
      <c r="CW1" s="79"/>
      <c r="CX1" s="79"/>
      <c r="CY1" s="79"/>
      <c r="CZ1" s="79"/>
      <c r="DA1" s="79"/>
      <c r="DB1" s="79"/>
      <c r="DC1" s="79"/>
      <c r="DD1" s="79"/>
      <c r="DE1" s="79"/>
      <c r="DF1" s="79"/>
      <c r="DG1" s="79"/>
      <c r="DH1" s="79"/>
      <c r="DI1" s="79"/>
      <c r="DJ1" s="79"/>
      <c r="DK1" s="79"/>
      <c r="DL1" s="79"/>
      <c r="DM1" s="79"/>
      <c r="DN1" s="79"/>
      <c r="DO1" s="79"/>
      <c r="DP1" s="79"/>
      <c r="DQ1" s="79"/>
      <c r="DR1" s="79"/>
      <c r="DS1" s="79"/>
      <c r="DT1" s="79"/>
      <c r="DU1" s="79"/>
      <c r="DV1" s="79"/>
      <c r="DW1" s="79"/>
      <c r="DX1" s="79"/>
      <c r="DY1" s="79"/>
      <c r="DZ1" s="79"/>
      <c r="EA1" s="79"/>
      <c r="EB1" s="79"/>
      <c r="EC1" s="79"/>
      <c r="ED1" s="79"/>
      <c r="EE1" s="79"/>
      <c r="EF1" s="79"/>
      <c r="EG1" s="79"/>
      <c r="EH1" s="79"/>
      <c r="EI1" s="79"/>
      <c r="EJ1" s="79"/>
      <c r="EK1" s="79"/>
      <c r="EL1" s="79"/>
      <c r="EM1" s="79"/>
      <c r="EN1" s="79"/>
      <c r="EO1" s="79"/>
      <c r="EP1" s="79"/>
      <c r="EQ1" s="79"/>
      <c r="ER1" s="79"/>
      <c r="ES1" s="79"/>
      <c r="ET1" s="79"/>
      <c r="EU1" s="79"/>
      <c r="EV1" s="79"/>
      <c r="EW1" s="66" t="s">
        <v>144</v>
      </c>
      <c r="EX1" s="66"/>
      <c r="EY1" s="66"/>
      <c r="EZ1" s="66"/>
      <c r="FA1" s="66"/>
      <c r="FB1" s="66"/>
      <c r="FC1" s="66"/>
      <c r="FD1" s="66"/>
      <c r="FE1" s="66"/>
      <c r="FF1" s="66"/>
      <c r="FG1" s="66"/>
      <c r="FH1" s="66"/>
      <c r="FI1" s="66"/>
      <c r="FJ1" s="66"/>
      <c r="FK1" s="66"/>
      <c r="FL1" s="66"/>
      <c r="FM1" s="66"/>
      <c r="FN1" s="66"/>
      <c r="FO1" s="66"/>
      <c r="FP1" s="66"/>
      <c r="FQ1" s="66"/>
      <c r="FR1" s="66"/>
      <c r="FS1" s="66"/>
      <c r="FT1" s="66"/>
      <c r="FU1" s="66"/>
      <c r="FV1" s="66"/>
      <c r="FW1" s="66"/>
      <c r="FX1" s="66"/>
      <c r="FY1" s="66"/>
      <c r="FZ1" s="66"/>
      <c r="GA1" s="66"/>
      <c r="GB1" s="66"/>
      <c r="GC1" s="62" t="s">
        <v>185</v>
      </c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5" t="s">
        <v>196</v>
      </c>
      <c r="GP1" s="65"/>
      <c r="GQ1" s="65"/>
      <c r="GR1" s="65"/>
      <c r="GS1" s="65"/>
      <c r="GT1" s="65"/>
      <c r="GU1" s="65"/>
      <c r="GV1" s="65"/>
      <c r="GW1" s="65"/>
      <c r="GX1" s="65"/>
      <c r="GY1" s="65"/>
      <c r="GZ1" s="65"/>
      <c r="HA1" s="65"/>
      <c r="HB1" s="65"/>
      <c r="HC1" s="65"/>
      <c r="HD1" s="65"/>
      <c r="HE1" s="65"/>
      <c r="HF1" s="65"/>
      <c r="HG1" s="65"/>
      <c r="HH1" s="65"/>
    </row>
    <row r="2" spans="1:216" ht="15.75" hidden="1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3"/>
      <c r="AO2" s="80" t="s">
        <v>60</v>
      </c>
      <c r="AP2" s="81"/>
      <c r="AQ2" s="82"/>
      <c r="AR2" s="80" t="s">
        <v>61</v>
      </c>
      <c r="AS2" s="86"/>
      <c r="AT2" s="87"/>
      <c r="AU2" s="91" t="s">
        <v>62</v>
      </c>
      <c r="AV2" s="91" t="s">
        <v>63</v>
      </c>
      <c r="AW2" s="91" t="s">
        <v>64</v>
      </c>
      <c r="AX2" s="91" t="s">
        <v>65</v>
      </c>
      <c r="AY2" s="91" t="s">
        <v>66</v>
      </c>
      <c r="AZ2" s="94" t="s">
        <v>67</v>
      </c>
      <c r="BA2" s="95"/>
      <c r="BB2" s="98" t="s">
        <v>68</v>
      </c>
      <c r="BC2" s="94" t="s">
        <v>69</v>
      </c>
      <c r="BD2" s="95"/>
      <c r="BE2" s="101" t="s">
        <v>80</v>
      </c>
      <c r="BF2" s="102"/>
      <c r="BG2" s="102"/>
      <c r="BH2" s="102"/>
      <c r="BI2" s="102"/>
      <c r="BJ2" s="102"/>
      <c r="BK2" s="102"/>
      <c r="BL2" s="102"/>
      <c r="BM2" s="102"/>
      <c r="BN2" s="102"/>
      <c r="BO2" s="102"/>
      <c r="BP2" s="103"/>
      <c r="BQ2" s="91" t="s">
        <v>91</v>
      </c>
      <c r="BR2" s="98" t="s">
        <v>92</v>
      </c>
      <c r="BS2" s="77" t="s">
        <v>93</v>
      </c>
      <c r="BT2" s="77"/>
      <c r="BU2" s="77"/>
      <c r="BV2" s="77"/>
      <c r="BW2" s="77"/>
      <c r="BX2" s="77"/>
      <c r="BY2" s="77"/>
      <c r="BZ2" s="77"/>
      <c r="CA2" s="77"/>
      <c r="CB2" s="77"/>
      <c r="CC2" s="77"/>
      <c r="CD2" s="77"/>
      <c r="CE2" s="77"/>
      <c r="CF2" s="77"/>
      <c r="CG2" s="78" t="s">
        <v>111</v>
      </c>
      <c r="CH2" s="78"/>
      <c r="CI2" s="78"/>
      <c r="CJ2" s="78"/>
      <c r="CK2" s="78"/>
      <c r="CL2" s="78"/>
      <c r="CM2" s="78"/>
      <c r="CN2" s="78"/>
      <c r="CO2" s="78"/>
      <c r="CP2" s="78"/>
      <c r="CQ2" s="78"/>
      <c r="CR2" s="78"/>
      <c r="CS2" s="78" t="s">
        <v>112</v>
      </c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108" t="s">
        <v>112</v>
      </c>
      <c r="DJ2" s="108"/>
      <c r="DK2" s="108"/>
      <c r="DL2" s="108"/>
      <c r="DM2" s="108"/>
      <c r="DN2" s="108"/>
      <c r="DO2" s="108"/>
      <c r="DP2" s="108"/>
      <c r="DQ2" s="108"/>
      <c r="DR2" s="108"/>
      <c r="DS2" s="108"/>
      <c r="DT2" s="108"/>
      <c r="DU2" s="108"/>
      <c r="DV2" s="108"/>
      <c r="DW2" s="108"/>
      <c r="DX2" s="108"/>
      <c r="DY2" s="78" t="s">
        <v>112</v>
      </c>
      <c r="DZ2" s="78"/>
      <c r="EA2" s="78"/>
      <c r="EB2" s="78"/>
      <c r="EC2" s="78"/>
      <c r="ED2" s="78"/>
      <c r="EE2" s="78"/>
      <c r="EF2" s="78"/>
      <c r="EG2" s="78"/>
      <c r="EH2" s="78"/>
      <c r="EI2" s="78"/>
      <c r="EJ2" s="78"/>
      <c r="EK2" s="77" t="s">
        <v>137</v>
      </c>
      <c r="EL2" s="77"/>
      <c r="EM2" s="77"/>
      <c r="EN2" s="77"/>
      <c r="EO2" s="77"/>
      <c r="EP2" s="77"/>
      <c r="EQ2" s="77"/>
      <c r="ER2" s="77"/>
      <c r="ES2" s="77"/>
      <c r="ET2" s="77"/>
      <c r="EU2" s="77"/>
      <c r="EV2" s="77"/>
      <c r="EW2" s="66"/>
      <c r="EX2" s="66"/>
      <c r="EY2" s="66"/>
      <c r="EZ2" s="66"/>
      <c r="FA2" s="66"/>
      <c r="FB2" s="66"/>
      <c r="FC2" s="66"/>
      <c r="FD2" s="66"/>
      <c r="FE2" s="66"/>
      <c r="FF2" s="66"/>
      <c r="FG2" s="66"/>
      <c r="FH2" s="66"/>
      <c r="FI2" s="66"/>
      <c r="FJ2" s="66"/>
      <c r="FK2" s="66"/>
      <c r="FL2" s="66"/>
      <c r="FM2" s="66"/>
      <c r="FN2" s="66"/>
      <c r="FO2" s="66"/>
      <c r="FP2" s="66"/>
      <c r="FQ2" s="66"/>
      <c r="FR2" s="66"/>
      <c r="FS2" s="66"/>
      <c r="FT2" s="66"/>
      <c r="FU2" s="66"/>
      <c r="FV2" s="66"/>
      <c r="FW2" s="66"/>
      <c r="FX2" s="66"/>
      <c r="FY2" s="66"/>
      <c r="FZ2" s="66"/>
      <c r="GA2" s="66"/>
      <c r="GB2" s="66"/>
      <c r="GC2" s="62"/>
      <c r="GD2" s="62"/>
      <c r="GE2" s="62"/>
      <c r="GF2" s="62"/>
      <c r="GG2" s="62"/>
      <c r="GH2" s="62"/>
      <c r="GI2" s="62"/>
      <c r="GJ2" s="62"/>
      <c r="GK2" s="62"/>
      <c r="GL2" s="62"/>
      <c r="GM2" s="62"/>
      <c r="GN2" s="62"/>
      <c r="GO2" s="65"/>
      <c r="GP2" s="65"/>
      <c r="GQ2" s="65"/>
      <c r="GR2" s="65"/>
      <c r="GS2" s="65"/>
      <c r="GT2" s="65"/>
      <c r="GU2" s="65"/>
      <c r="GV2" s="65"/>
      <c r="GW2" s="65"/>
      <c r="GX2" s="65"/>
      <c r="GY2" s="65"/>
      <c r="GZ2" s="65"/>
      <c r="HA2" s="65"/>
      <c r="HB2" s="65"/>
      <c r="HC2" s="65"/>
      <c r="HD2" s="65"/>
      <c r="HE2" s="65"/>
      <c r="HF2" s="65"/>
      <c r="HG2" s="65"/>
      <c r="HH2" s="65"/>
    </row>
    <row r="3" spans="1:216" ht="15.75" customHeight="1">
      <c r="A3" s="109" t="s">
        <v>1</v>
      </c>
      <c r="B3" s="110" t="s">
        <v>2</v>
      </c>
      <c r="C3" s="54" t="s">
        <v>3</v>
      </c>
      <c r="D3" s="54" t="s">
        <v>4</v>
      </c>
      <c r="E3" s="54"/>
      <c r="F3" s="54" t="s">
        <v>5</v>
      </c>
      <c r="G3" s="54"/>
      <c r="H3" s="54"/>
      <c r="I3" s="54"/>
      <c r="J3" s="54"/>
      <c r="K3" s="54"/>
      <c r="L3" s="54"/>
      <c r="M3" s="54"/>
      <c r="N3" s="54" t="s">
        <v>23</v>
      </c>
      <c r="O3" s="54" t="s">
        <v>24</v>
      </c>
      <c r="P3" s="54" t="s">
        <v>25</v>
      </c>
      <c r="Q3" s="54"/>
      <c r="R3" s="54"/>
      <c r="S3" s="54" t="s">
        <v>26</v>
      </c>
      <c r="T3" s="54"/>
      <c r="U3" s="54"/>
      <c r="V3" s="54"/>
      <c r="W3" s="54"/>
      <c r="X3" s="54" t="s">
        <v>37</v>
      </c>
      <c r="Y3" s="54" t="s">
        <v>38</v>
      </c>
      <c r="Z3" s="54"/>
      <c r="AA3" s="54"/>
      <c r="AB3" s="54"/>
      <c r="AC3" s="54"/>
      <c r="AD3" s="54"/>
      <c r="AE3" s="54"/>
      <c r="AF3" s="54" t="s">
        <v>39</v>
      </c>
      <c r="AG3" s="54" t="s">
        <v>40</v>
      </c>
      <c r="AH3" s="54"/>
      <c r="AI3" s="54" t="s">
        <v>53</v>
      </c>
      <c r="AJ3" s="54" t="s">
        <v>54</v>
      </c>
      <c r="AK3" s="54" t="s">
        <v>55</v>
      </c>
      <c r="AL3" s="55" t="s">
        <v>56</v>
      </c>
      <c r="AM3" s="55" t="s">
        <v>57</v>
      </c>
      <c r="AN3" s="56" t="s">
        <v>58</v>
      </c>
      <c r="AO3" s="83"/>
      <c r="AP3" s="84"/>
      <c r="AQ3" s="85"/>
      <c r="AR3" s="88"/>
      <c r="AS3" s="89"/>
      <c r="AT3" s="90"/>
      <c r="AU3" s="92"/>
      <c r="AV3" s="92"/>
      <c r="AW3" s="92"/>
      <c r="AX3" s="92"/>
      <c r="AY3" s="92"/>
      <c r="AZ3" s="96"/>
      <c r="BA3" s="97"/>
      <c r="BB3" s="99"/>
      <c r="BC3" s="96"/>
      <c r="BD3" s="97"/>
      <c r="BE3" s="104"/>
      <c r="BF3" s="105"/>
      <c r="BG3" s="105"/>
      <c r="BH3" s="105"/>
      <c r="BI3" s="105"/>
      <c r="BJ3" s="105"/>
      <c r="BK3" s="105"/>
      <c r="BL3" s="105"/>
      <c r="BM3" s="105"/>
      <c r="BN3" s="105"/>
      <c r="BO3" s="105"/>
      <c r="BP3" s="106"/>
      <c r="BQ3" s="92"/>
      <c r="BR3" s="99"/>
      <c r="BS3" s="77"/>
      <c r="BT3" s="77"/>
      <c r="BU3" s="77"/>
      <c r="BV3" s="77"/>
      <c r="BW3" s="77"/>
      <c r="BX3" s="77"/>
      <c r="BY3" s="77"/>
      <c r="BZ3" s="77"/>
      <c r="CA3" s="77"/>
      <c r="CB3" s="77"/>
      <c r="CC3" s="77"/>
      <c r="CD3" s="77"/>
      <c r="CE3" s="77"/>
      <c r="CF3" s="77"/>
      <c r="CG3" s="78"/>
      <c r="CH3" s="78"/>
      <c r="CI3" s="78"/>
      <c r="CJ3" s="78"/>
      <c r="CK3" s="78"/>
      <c r="CL3" s="78"/>
      <c r="CM3" s="78"/>
      <c r="CN3" s="78"/>
      <c r="CO3" s="78"/>
      <c r="CP3" s="78"/>
      <c r="CQ3" s="78"/>
      <c r="CR3" s="78"/>
      <c r="CS3" s="78" t="s">
        <v>113</v>
      </c>
      <c r="CT3" s="77" t="s">
        <v>92</v>
      </c>
      <c r="CU3" s="77" t="s">
        <v>114</v>
      </c>
      <c r="CV3" s="77"/>
      <c r="CW3" s="77"/>
      <c r="CX3" s="77"/>
      <c r="CY3" s="77"/>
      <c r="CZ3" s="77"/>
      <c r="DA3" s="77"/>
      <c r="DB3" s="77"/>
      <c r="DC3" s="77"/>
      <c r="DD3" s="77"/>
      <c r="DE3" s="77"/>
      <c r="DF3" s="77"/>
      <c r="DG3" s="77"/>
      <c r="DH3" s="77"/>
      <c r="DI3" s="77" t="s">
        <v>114</v>
      </c>
      <c r="DJ3" s="77"/>
      <c r="DK3" s="77"/>
      <c r="DL3" s="77"/>
      <c r="DM3" s="77"/>
      <c r="DN3" s="77"/>
      <c r="DO3" s="77" t="s">
        <v>125</v>
      </c>
      <c r="DP3" s="77" t="s">
        <v>92</v>
      </c>
      <c r="DQ3" s="77" t="s">
        <v>126</v>
      </c>
      <c r="DR3" s="77"/>
      <c r="DS3" s="77"/>
      <c r="DT3" s="77"/>
      <c r="DU3" s="77"/>
      <c r="DV3" s="77"/>
      <c r="DW3" s="77"/>
      <c r="DX3" s="77"/>
      <c r="DY3" s="78" t="s">
        <v>132</v>
      </c>
      <c r="DZ3" s="77" t="s">
        <v>101</v>
      </c>
      <c r="EA3" s="77" t="s">
        <v>133</v>
      </c>
      <c r="EB3" s="77" t="s">
        <v>101</v>
      </c>
      <c r="EC3" s="77" t="s">
        <v>286</v>
      </c>
      <c r="ED3" s="77" t="s">
        <v>101</v>
      </c>
      <c r="EE3" s="77" t="s">
        <v>134</v>
      </c>
      <c r="EF3" s="77" t="s">
        <v>101</v>
      </c>
      <c r="EG3" s="77" t="s">
        <v>135</v>
      </c>
      <c r="EH3" s="77" t="s">
        <v>101</v>
      </c>
      <c r="EI3" s="77" t="s">
        <v>136</v>
      </c>
      <c r="EJ3" s="77" t="s">
        <v>101</v>
      </c>
      <c r="EK3" s="77"/>
      <c r="EL3" s="77"/>
      <c r="EM3" s="77"/>
      <c r="EN3" s="77"/>
      <c r="EO3" s="77"/>
      <c r="EP3" s="77"/>
      <c r="EQ3" s="77"/>
      <c r="ER3" s="77"/>
      <c r="ES3" s="77"/>
      <c r="ET3" s="77"/>
      <c r="EU3" s="77"/>
      <c r="EV3" s="77"/>
      <c r="EW3" s="68" t="s">
        <v>145</v>
      </c>
      <c r="EX3" s="68" t="s">
        <v>67</v>
      </c>
      <c r="EY3" s="68"/>
      <c r="EZ3" s="74" t="s">
        <v>146</v>
      </c>
      <c r="FA3" s="75"/>
      <c r="FB3" s="75"/>
      <c r="FC3" s="75"/>
      <c r="FD3" s="75"/>
      <c r="FE3" s="76"/>
      <c r="FF3" s="68" t="s">
        <v>153</v>
      </c>
      <c r="FG3" s="68" t="s">
        <v>67</v>
      </c>
      <c r="FH3" s="68"/>
      <c r="FI3" s="70" t="s">
        <v>154</v>
      </c>
      <c r="FJ3" s="71"/>
      <c r="FK3" s="71"/>
      <c r="FL3" s="71"/>
      <c r="FM3" s="71"/>
      <c r="FN3" s="72"/>
      <c r="FO3" s="68" t="s">
        <v>160</v>
      </c>
      <c r="FP3" s="70" t="s">
        <v>67</v>
      </c>
      <c r="FQ3" s="72"/>
      <c r="FR3" s="70" t="s">
        <v>161</v>
      </c>
      <c r="FS3" s="71"/>
      <c r="FT3" s="71"/>
      <c r="FU3" s="72"/>
      <c r="FV3" s="68" t="s">
        <v>165</v>
      </c>
      <c r="FW3" s="68" t="s">
        <v>67</v>
      </c>
      <c r="FX3" s="68"/>
      <c r="FY3" s="70" t="s">
        <v>166</v>
      </c>
      <c r="FZ3" s="71"/>
      <c r="GA3" s="71"/>
      <c r="GB3" s="72"/>
      <c r="GC3" s="67" t="s">
        <v>170</v>
      </c>
      <c r="GD3" s="67" t="s">
        <v>171</v>
      </c>
      <c r="GE3" s="67"/>
      <c r="GF3" s="67"/>
      <c r="GG3" s="67"/>
      <c r="GH3" s="67"/>
      <c r="GI3" s="67"/>
      <c r="GJ3" s="67" t="s">
        <v>172</v>
      </c>
      <c r="GK3" s="67"/>
      <c r="GL3" s="67" t="s">
        <v>173</v>
      </c>
      <c r="GM3" s="67"/>
      <c r="GN3" s="67"/>
      <c r="GO3" s="63" t="s">
        <v>186</v>
      </c>
      <c r="GP3" s="64" t="s">
        <v>187</v>
      </c>
      <c r="GQ3" s="64"/>
      <c r="GR3" s="64"/>
      <c r="GS3" s="64"/>
      <c r="GT3" s="64"/>
      <c r="GU3" s="64"/>
      <c r="GV3" s="64"/>
      <c r="GW3" s="57" t="s">
        <v>197</v>
      </c>
      <c r="GX3" s="58" t="s">
        <v>198</v>
      </c>
      <c r="GY3" s="58"/>
      <c r="GZ3" s="58"/>
      <c r="HA3" s="58"/>
      <c r="HB3" s="58"/>
      <c r="HC3" s="58"/>
      <c r="HD3" s="58"/>
      <c r="HE3" s="58"/>
      <c r="HF3" s="58"/>
      <c r="HG3" s="58"/>
      <c r="HH3" s="58"/>
    </row>
    <row r="4" spans="1:216" ht="15" customHeight="1">
      <c r="A4" s="109"/>
      <c r="B4" s="110"/>
      <c r="C4" s="54"/>
      <c r="D4" s="54" t="s">
        <v>6</v>
      </c>
      <c r="E4" s="54" t="s">
        <v>7</v>
      </c>
      <c r="F4" s="54" t="s">
        <v>8</v>
      </c>
      <c r="G4" s="54" t="s">
        <v>9</v>
      </c>
      <c r="H4" s="54" t="s">
        <v>10</v>
      </c>
      <c r="I4" s="54" t="s">
        <v>11</v>
      </c>
      <c r="J4" s="54" t="s">
        <v>12</v>
      </c>
      <c r="K4" s="54" t="s">
        <v>13</v>
      </c>
      <c r="L4" s="54" t="s">
        <v>14</v>
      </c>
      <c r="M4" s="54" t="s">
        <v>15</v>
      </c>
      <c r="N4" s="54"/>
      <c r="O4" s="54"/>
      <c r="P4" s="54" t="s">
        <v>27</v>
      </c>
      <c r="Q4" s="54" t="s">
        <v>28</v>
      </c>
      <c r="R4" s="54" t="s">
        <v>29</v>
      </c>
      <c r="S4" s="54" t="s">
        <v>30</v>
      </c>
      <c r="T4" s="54"/>
      <c r="U4" s="54" t="s">
        <v>31</v>
      </c>
      <c r="V4" s="54"/>
      <c r="W4" s="54"/>
      <c r="X4" s="54"/>
      <c r="Y4" s="54" t="s">
        <v>41</v>
      </c>
      <c r="Z4" s="54"/>
      <c r="AA4" s="54" t="s">
        <v>42</v>
      </c>
      <c r="AB4" s="54" t="s">
        <v>43</v>
      </c>
      <c r="AC4" s="54"/>
      <c r="AD4" s="54" t="s">
        <v>44</v>
      </c>
      <c r="AE4" s="54"/>
      <c r="AF4" s="54"/>
      <c r="AG4" s="54" t="s">
        <v>45</v>
      </c>
      <c r="AH4" s="54" t="s">
        <v>46</v>
      </c>
      <c r="AI4" s="54"/>
      <c r="AJ4" s="54"/>
      <c r="AK4" s="54"/>
      <c r="AL4" s="55"/>
      <c r="AM4" s="55"/>
      <c r="AN4" s="56"/>
      <c r="AO4" s="78" t="s">
        <v>70</v>
      </c>
      <c r="AP4" s="77" t="s">
        <v>71</v>
      </c>
      <c r="AQ4" s="77"/>
      <c r="AR4" s="77" t="s">
        <v>72</v>
      </c>
      <c r="AS4" s="77" t="s">
        <v>71</v>
      </c>
      <c r="AT4" s="77"/>
      <c r="AU4" s="92"/>
      <c r="AV4" s="92"/>
      <c r="AW4" s="92"/>
      <c r="AX4" s="92"/>
      <c r="AY4" s="92"/>
      <c r="AZ4" s="77" t="s">
        <v>73</v>
      </c>
      <c r="BA4" s="77" t="s">
        <v>74</v>
      </c>
      <c r="BB4" s="99"/>
      <c r="BC4" s="77" t="s">
        <v>75</v>
      </c>
      <c r="BD4" s="77" t="s">
        <v>76</v>
      </c>
      <c r="BE4" s="77" t="s">
        <v>81</v>
      </c>
      <c r="BF4" s="77" t="s">
        <v>71</v>
      </c>
      <c r="BG4" s="77"/>
      <c r="BH4" s="77"/>
      <c r="BI4" s="77" t="s">
        <v>82</v>
      </c>
      <c r="BJ4" s="77" t="s">
        <v>71</v>
      </c>
      <c r="BK4" s="77"/>
      <c r="BL4" s="77"/>
      <c r="BM4" s="77" t="s">
        <v>83</v>
      </c>
      <c r="BN4" s="77" t="s">
        <v>84</v>
      </c>
      <c r="BO4" s="77" t="s">
        <v>85</v>
      </c>
      <c r="BP4" s="77" t="s">
        <v>84</v>
      </c>
      <c r="BQ4" s="92"/>
      <c r="BR4" s="99"/>
      <c r="BS4" s="77" t="s">
        <v>94</v>
      </c>
      <c r="BT4" s="77" t="s">
        <v>95</v>
      </c>
      <c r="BU4" s="77" t="s">
        <v>96</v>
      </c>
      <c r="BV4" s="77"/>
      <c r="BW4" s="77"/>
      <c r="BX4" s="77"/>
      <c r="BY4" s="78" t="s">
        <v>97</v>
      </c>
      <c r="BZ4" s="77" t="s">
        <v>95</v>
      </c>
      <c r="CA4" s="77" t="s">
        <v>98</v>
      </c>
      <c r="CB4" s="77"/>
      <c r="CC4" s="77"/>
      <c r="CD4" s="77"/>
      <c r="CE4" s="77" t="s">
        <v>99</v>
      </c>
      <c r="CF4" s="77" t="s">
        <v>95</v>
      </c>
      <c r="CG4" s="77" t="s">
        <v>104</v>
      </c>
      <c r="CH4" s="77" t="s">
        <v>92</v>
      </c>
      <c r="CI4" s="77" t="s">
        <v>105</v>
      </c>
      <c r="CJ4" s="77"/>
      <c r="CK4" s="77"/>
      <c r="CL4" s="77"/>
      <c r="CM4" s="77"/>
      <c r="CN4" s="77"/>
      <c r="CO4" s="77"/>
      <c r="CP4" s="77"/>
      <c r="CQ4" s="77"/>
      <c r="CR4" s="77"/>
      <c r="CS4" s="78"/>
      <c r="CT4" s="77"/>
      <c r="CU4" s="77" t="s">
        <v>115</v>
      </c>
      <c r="CV4" s="77" t="s">
        <v>116</v>
      </c>
      <c r="CW4" s="77" t="s">
        <v>117</v>
      </c>
      <c r="CX4" s="77"/>
      <c r="CY4" s="77"/>
      <c r="CZ4" s="77"/>
      <c r="DA4" s="77"/>
      <c r="DB4" s="77"/>
      <c r="DC4" s="77"/>
      <c r="DD4" s="77"/>
      <c r="DE4" s="77" t="s">
        <v>118</v>
      </c>
      <c r="DF4" s="77" t="s">
        <v>116</v>
      </c>
      <c r="DG4" s="77" t="s">
        <v>119</v>
      </c>
      <c r="DH4" s="77"/>
      <c r="DI4" s="77" t="s">
        <v>119</v>
      </c>
      <c r="DJ4" s="77"/>
      <c r="DK4" s="77"/>
      <c r="DL4" s="77"/>
      <c r="DM4" s="77"/>
      <c r="DN4" s="77"/>
      <c r="DO4" s="77"/>
      <c r="DP4" s="77"/>
      <c r="DQ4" s="77" t="s">
        <v>127</v>
      </c>
      <c r="DR4" s="77" t="s">
        <v>101</v>
      </c>
      <c r="DS4" s="77" t="s">
        <v>128</v>
      </c>
      <c r="DT4" s="77" t="s">
        <v>101</v>
      </c>
      <c r="DU4" s="107" t="s">
        <v>129</v>
      </c>
      <c r="DV4" s="107" t="s">
        <v>101</v>
      </c>
      <c r="DW4" s="107" t="s">
        <v>130</v>
      </c>
      <c r="DX4" s="107" t="s">
        <v>101</v>
      </c>
      <c r="DY4" s="78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7"/>
      <c r="EK4" s="77" t="s">
        <v>138</v>
      </c>
      <c r="EL4" s="77" t="s">
        <v>101</v>
      </c>
      <c r="EM4" s="77" t="s">
        <v>139</v>
      </c>
      <c r="EN4" s="77" t="s">
        <v>101</v>
      </c>
      <c r="EO4" s="77" t="s">
        <v>140</v>
      </c>
      <c r="EP4" s="77" t="s">
        <v>101</v>
      </c>
      <c r="EQ4" s="77" t="s">
        <v>141</v>
      </c>
      <c r="ER4" s="77" t="s">
        <v>101</v>
      </c>
      <c r="ES4" s="77" t="s">
        <v>142</v>
      </c>
      <c r="ET4" s="77" t="s">
        <v>101</v>
      </c>
      <c r="EU4" s="77" t="s">
        <v>143</v>
      </c>
      <c r="EV4" s="77" t="s">
        <v>101</v>
      </c>
      <c r="EW4" s="69"/>
      <c r="EX4" s="69" t="s">
        <v>147</v>
      </c>
      <c r="EY4" s="69" t="s">
        <v>74</v>
      </c>
      <c r="EZ4" s="69" t="s">
        <v>148</v>
      </c>
      <c r="FA4" s="69" t="s">
        <v>149</v>
      </c>
      <c r="FB4" s="69"/>
      <c r="FC4" s="69" t="s">
        <v>150</v>
      </c>
      <c r="FD4" s="69" t="s">
        <v>151</v>
      </c>
      <c r="FE4" s="69" t="s">
        <v>152</v>
      </c>
      <c r="FF4" s="69"/>
      <c r="FG4" s="69" t="s">
        <v>147</v>
      </c>
      <c r="FH4" s="69" t="s">
        <v>74</v>
      </c>
      <c r="FI4" s="69" t="s">
        <v>155</v>
      </c>
      <c r="FJ4" s="69" t="s">
        <v>156</v>
      </c>
      <c r="FK4" s="69"/>
      <c r="FL4" s="73" t="s">
        <v>157</v>
      </c>
      <c r="FM4" s="73" t="s">
        <v>158</v>
      </c>
      <c r="FN4" s="73" t="s">
        <v>159</v>
      </c>
      <c r="FO4" s="69"/>
      <c r="FP4" s="69" t="s">
        <v>75</v>
      </c>
      <c r="FQ4" s="69" t="s">
        <v>74</v>
      </c>
      <c r="FR4" s="69" t="s">
        <v>162</v>
      </c>
      <c r="FS4" s="69" t="s">
        <v>163</v>
      </c>
      <c r="FT4" s="69"/>
      <c r="FU4" s="73" t="s">
        <v>164</v>
      </c>
      <c r="FV4" s="69"/>
      <c r="FW4" s="69" t="s">
        <v>75</v>
      </c>
      <c r="FX4" s="69" t="s">
        <v>74</v>
      </c>
      <c r="FY4" s="69" t="s">
        <v>167</v>
      </c>
      <c r="FZ4" s="69" t="s">
        <v>168</v>
      </c>
      <c r="GA4" s="69"/>
      <c r="GB4" s="73" t="s">
        <v>169</v>
      </c>
      <c r="GC4" s="67"/>
      <c r="GD4" s="67" t="s">
        <v>174</v>
      </c>
      <c r="GE4" s="67" t="s">
        <v>175</v>
      </c>
      <c r="GF4" s="67" t="s">
        <v>176</v>
      </c>
      <c r="GG4" s="60" t="s">
        <v>177</v>
      </c>
      <c r="GH4" s="60" t="s">
        <v>178</v>
      </c>
      <c r="GI4" s="67" t="s">
        <v>179</v>
      </c>
      <c r="GJ4" s="67" t="s">
        <v>180</v>
      </c>
      <c r="GK4" s="67" t="s">
        <v>181</v>
      </c>
      <c r="GL4" s="67" t="s">
        <v>182</v>
      </c>
      <c r="GM4" s="67" t="s">
        <v>183</v>
      </c>
      <c r="GN4" s="67" t="s">
        <v>184</v>
      </c>
      <c r="GO4" s="57"/>
      <c r="GP4" s="57" t="s">
        <v>188</v>
      </c>
      <c r="GQ4" s="57" t="s">
        <v>189</v>
      </c>
      <c r="GR4" s="57" t="s">
        <v>190</v>
      </c>
      <c r="GS4" s="58" t="s">
        <v>191</v>
      </c>
      <c r="GT4" s="58"/>
      <c r="GU4" s="58"/>
      <c r="GV4" s="57" t="s">
        <v>192</v>
      </c>
      <c r="GW4" s="57"/>
      <c r="GX4" s="57" t="s">
        <v>199</v>
      </c>
      <c r="GY4" s="57"/>
      <c r="GZ4" s="57"/>
      <c r="HA4" s="57"/>
      <c r="HB4" s="57" t="s">
        <v>200</v>
      </c>
      <c r="HC4" s="57"/>
      <c r="HD4" s="57" t="s">
        <v>201</v>
      </c>
      <c r="HE4" s="57"/>
      <c r="HF4" s="57"/>
      <c r="HG4" s="57" t="s">
        <v>202</v>
      </c>
      <c r="HH4" s="57"/>
    </row>
    <row r="5" spans="1:216" ht="108" customHeight="1">
      <c r="A5" s="109"/>
      <c r="B5" s="110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21" t="s">
        <v>32</v>
      </c>
      <c r="T5" s="21" t="s">
        <v>33</v>
      </c>
      <c r="U5" s="22" t="s">
        <v>34</v>
      </c>
      <c r="V5" s="21" t="s">
        <v>35</v>
      </c>
      <c r="W5" s="21" t="s">
        <v>36</v>
      </c>
      <c r="X5" s="54"/>
      <c r="Y5" s="21" t="s">
        <v>47</v>
      </c>
      <c r="Z5" s="21" t="s">
        <v>48</v>
      </c>
      <c r="AA5" s="54"/>
      <c r="AB5" s="21" t="s">
        <v>49</v>
      </c>
      <c r="AC5" s="22" t="s">
        <v>50</v>
      </c>
      <c r="AD5" s="21" t="s">
        <v>51</v>
      </c>
      <c r="AE5" s="21" t="s">
        <v>52</v>
      </c>
      <c r="AF5" s="54"/>
      <c r="AG5" s="54"/>
      <c r="AH5" s="54"/>
      <c r="AI5" s="54"/>
      <c r="AJ5" s="54"/>
      <c r="AK5" s="54"/>
      <c r="AL5" s="55"/>
      <c r="AM5" s="55"/>
      <c r="AN5" s="56"/>
      <c r="AO5" s="78"/>
      <c r="AP5" s="23" t="s">
        <v>77</v>
      </c>
      <c r="AQ5" s="23" t="s">
        <v>78</v>
      </c>
      <c r="AR5" s="77"/>
      <c r="AS5" s="23" t="s">
        <v>79</v>
      </c>
      <c r="AT5" s="23" t="s">
        <v>76</v>
      </c>
      <c r="AU5" s="93"/>
      <c r="AV5" s="93"/>
      <c r="AW5" s="93"/>
      <c r="AX5" s="93"/>
      <c r="AY5" s="93"/>
      <c r="AZ5" s="77"/>
      <c r="BA5" s="77"/>
      <c r="BB5" s="100"/>
      <c r="BC5" s="77"/>
      <c r="BD5" s="77"/>
      <c r="BE5" s="77"/>
      <c r="BF5" s="23" t="s">
        <v>86</v>
      </c>
      <c r="BG5" s="23" t="s">
        <v>74</v>
      </c>
      <c r="BH5" s="23" t="s">
        <v>87</v>
      </c>
      <c r="BI5" s="77"/>
      <c r="BJ5" s="23" t="s">
        <v>88</v>
      </c>
      <c r="BK5" s="23" t="s">
        <v>89</v>
      </c>
      <c r="BL5" s="23" t="s">
        <v>90</v>
      </c>
      <c r="BM5" s="77"/>
      <c r="BN5" s="77"/>
      <c r="BO5" s="77"/>
      <c r="BP5" s="77"/>
      <c r="BQ5" s="93"/>
      <c r="BR5" s="100"/>
      <c r="BS5" s="77"/>
      <c r="BT5" s="77"/>
      <c r="BU5" s="23" t="s">
        <v>100</v>
      </c>
      <c r="BV5" s="23" t="s">
        <v>101</v>
      </c>
      <c r="BW5" s="23" t="s">
        <v>102</v>
      </c>
      <c r="BX5" s="23" t="s">
        <v>101</v>
      </c>
      <c r="BY5" s="78"/>
      <c r="BZ5" s="77"/>
      <c r="CA5" s="23" t="s">
        <v>103</v>
      </c>
      <c r="CB5" s="23" t="s">
        <v>101</v>
      </c>
      <c r="CC5" s="23" t="s">
        <v>102</v>
      </c>
      <c r="CD5" s="23" t="s">
        <v>101</v>
      </c>
      <c r="CE5" s="77"/>
      <c r="CF5" s="77"/>
      <c r="CG5" s="77"/>
      <c r="CH5" s="77"/>
      <c r="CI5" s="23" t="s">
        <v>106</v>
      </c>
      <c r="CJ5" s="23" t="s">
        <v>101</v>
      </c>
      <c r="CK5" s="23" t="s">
        <v>107</v>
      </c>
      <c r="CL5" s="23" t="s">
        <v>101</v>
      </c>
      <c r="CM5" s="23" t="s">
        <v>108</v>
      </c>
      <c r="CN5" s="23" t="s">
        <v>101</v>
      </c>
      <c r="CO5" s="23" t="s">
        <v>109</v>
      </c>
      <c r="CP5" s="23" t="s">
        <v>101</v>
      </c>
      <c r="CQ5" s="23" t="s">
        <v>110</v>
      </c>
      <c r="CR5" s="23" t="s">
        <v>101</v>
      </c>
      <c r="CS5" s="78"/>
      <c r="CT5" s="77"/>
      <c r="CU5" s="77"/>
      <c r="CV5" s="77"/>
      <c r="CW5" s="23" t="s">
        <v>120</v>
      </c>
      <c r="CX5" s="23" t="s">
        <v>101</v>
      </c>
      <c r="CY5" s="23" t="s">
        <v>121</v>
      </c>
      <c r="CZ5" s="23" t="s">
        <v>101</v>
      </c>
      <c r="DA5" s="24" t="s">
        <v>122</v>
      </c>
      <c r="DB5" s="23" t="s">
        <v>101</v>
      </c>
      <c r="DC5" s="23" t="s">
        <v>123</v>
      </c>
      <c r="DD5" s="23" t="s">
        <v>101</v>
      </c>
      <c r="DE5" s="77"/>
      <c r="DF5" s="77"/>
      <c r="DG5" s="23" t="s">
        <v>124</v>
      </c>
      <c r="DH5" s="25" t="s">
        <v>101</v>
      </c>
      <c r="DI5" s="23" t="s">
        <v>121</v>
      </c>
      <c r="DJ5" s="23" t="s">
        <v>101</v>
      </c>
      <c r="DK5" s="23" t="s">
        <v>122</v>
      </c>
      <c r="DL5" s="23" t="s">
        <v>101</v>
      </c>
      <c r="DM5" s="23" t="s">
        <v>131</v>
      </c>
      <c r="DN5" s="23" t="s">
        <v>101</v>
      </c>
      <c r="DO5" s="77"/>
      <c r="DP5" s="77"/>
      <c r="DQ5" s="77"/>
      <c r="DR5" s="77"/>
      <c r="DS5" s="77"/>
      <c r="DT5" s="77"/>
      <c r="DU5" s="107"/>
      <c r="DV5" s="107"/>
      <c r="DW5" s="107"/>
      <c r="DX5" s="107"/>
      <c r="DY5" s="78"/>
      <c r="DZ5" s="77"/>
      <c r="EA5" s="77"/>
      <c r="EB5" s="77"/>
      <c r="EC5" s="77"/>
      <c r="ED5" s="77"/>
      <c r="EE5" s="77"/>
      <c r="EF5" s="77"/>
      <c r="EG5" s="77"/>
      <c r="EH5" s="77"/>
      <c r="EI5" s="77"/>
      <c r="EJ5" s="77"/>
      <c r="EK5" s="77"/>
      <c r="EL5" s="77"/>
      <c r="EM5" s="77"/>
      <c r="EN5" s="77"/>
      <c r="EO5" s="77"/>
      <c r="EP5" s="77"/>
      <c r="EQ5" s="77"/>
      <c r="ER5" s="77"/>
      <c r="ES5" s="77"/>
      <c r="ET5" s="77"/>
      <c r="EU5" s="77"/>
      <c r="EV5" s="77"/>
      <c r="EW5" s="69"/>
      <c r="EX5" s="69"/>
      <c r="EY5" s="69"/>
      <c r="EZ5" s="69"/>
      <c r="FA5" s="26" t="s">
        <v>147</v>
      </c>
      <c r="FB5" s="26" t="s">
        <v>74</v>
      </c>
      <c r="FC5" s="69"/>
      <c r="FD5" s="69"/>
      <c r="FE5" s="69"/>
      <c r="FF5" s="69"/>
      <c r="FG5" s="69"/>
      <c r="FH5" s="69"/>
      <c r="FI5" s="69"/>
      <c r="FJ5" s="26" t="s">
        <v>147</v>
      </c>
      <c r="FK5" s="27" t="s">
        <v>74</v>
      </c>
      <c r="FL5" s="68"/>
      <c r="FM5" s="68"/>
      <c r="FN5" s="68"/>
      <c r="FO5" s="69"/>
      <c r="FP5" s="69"/>
      <c r="FQ5" s="69"/>
      <c r="FR5" s="69"/>
      <c r="FS5" s="26" t="s">
        <v>75</v>
      </c>
      <c r="FT5" s="26" t="s">
        <v>74</v>
      </c>
      <c r="FU5" s="68"/>
      <c r="FV5" s="69"/>
      <c r="FW5" s="69"/>
      <c r="FX5" s="69"/>
      <c r="FY5" s="69"/>
      <c r="FZ5" s="26" t="s">
        <v>75</v>
      </c>
      <c r="GA5" s="26" t="s">
        <v>74</v>
      </c>
      <c r="GB5" s="68"/>
      <c r="GC5" s="67"/>
      <c r="GD5" s="67"/>
      <c r="GE5" s="67"/>
      <c r="GF5" s="67"/>
      <c r="GG5" s="61"/>
      <c r="GH5" s="61"/>
      <c r="GI5" s="67"/>
      <c r="GJ5" s="67"/>
      <c r="GK5" s="67"/>
      <c r="GL5" s="67"/>
      <c r="GM5" s="67"/>
      <c r="GN5" s="67"/>
      <c r="GO5" s="57"/>
      <c r="GP5" s="57"/>
      <c r="GQ5" s="57"/>
      <c r="GR5" s="57"/>
      <c r="GS5" s="28" t="s">
        <v>193</v>
      </c>
      <c r="GT5" s="28" t="s">
        <v>194</v>
      </c>
      <c r="GU5" s="28" t="s">
        <v>195</v>
      </c>
      <c r="GV5" s="57"/>
      <c r="GW5" s="57"/>
      <c r="GX5" s="28" t="s">
        <v>203</v>
      </c>
      <c r="GY5" s="28" t="s">
        <v>204</v>
      </c>
      <c r="GZ5" s="28" t="s">
        <v>205</v>
      </c>
      <c r="HA5" s="28" t="s">
        <v>206</v>
      </c>
      <c r="HB5" s="28" t="s">
        <v>203</v>
      </c>
      <c r="HC5" s="28" t="s">
        <v>207</v>
      </c>
      <c r="HD5" s="28" t="s">
        <v>203</v>
      </c>
      <c r="HE5" s="28" t="s">
        <v>208</v>
      </c>
      <c r="HF5" s="28" t="s">
        <v>209</v>
      </c>
      <c r="HG5" s="28" t="s">
        <v>203</v>
      </c>
      <c r="HH5" s="28" t="s">
        <v>210</v>
      </c>
    </row>
    <row r="6" spans="1:216" ht="15.75">
      <c r="A6" s="29" t="s">
        <v>16</v>
      </c>
      <c r="B6" s="29">
        <v>0</v>
      </c>
      <c r="C6" s="30">
        <v>1</v>
      </c>
      <c r="D6" s="30">
        <v>2</v>
      </c>
      <c r="E6" s="30">
        <v>3</v>
      </c>
      <c r="F6" s="30">
        <v>4</v>
      </c>
      <c r="G6" s="31">
        <v>5</v>
      </c>
      <c r="H6" s="31">
        <v>6</v>
      </c>
      <c r="I6" s="30">
        <v>7</v>
      </c>
      <c r="J6" s="30">
        <v>8</v>
      </c>
      <c r="K6" s="31">
        <v>9</v>
      </c>
      <c r="L6" s="31">
        <v>10</v>
      </c>
      <c r="M6" s="31">
        <v>11</v>
      </c>
      <c r="N6" s="32">
        <v>12</v>
      </c>
      <c r="O6" s="33">
        <v>13</v>
      </c>
      <c r="P6" s="33">
        <v>14</v>
      </c>
      <c r="Q6" s="33">
        <v>15</v>
      </c>
      <c r="R6" s="33">
        <v>16</v>
      </c>
      <c r="S6" s="32">
        <v>17</v>
      </c>
      <c r="T6" s="32">
        <v>18</v>
      </c>
      <c r="U6" s="33">
        <v>19</v>
      </c>
      <c r="V6" s="32">
        <v>20</v>
      </c>
      <c r="W6" s="33">
        <v>21</v>
      </c>
      <c r="X6" s="33">
        <v>22</v>
      </c>
      <c r="Y6" s="33">
        <v>23</v>
      </c>
      <c r="Z6" s="33">
        <v>24</v>
      </c>
      <c r="AA6" s="33">
        <v>25</v>
      </c>
      <c r="AB6" s="33">
        <v>26</v>
      </c>
      <c r="AC6" s="33">
        <v>27</v>
      </c>
      <c r="AD6" s="33">
        <v>28</v>
      </c>
      <c r="AE6" s="33">
        <v>29</v>
      </c>
      <c r="AF6" s="33">
        <v>30</v>
      </c>
      <c r="AG6" s="33">
        <v>31</v>
      </c>
      <c r="AH6" s="33">
        <v>32</v>
      </c>
      <c r="AI6" s="32">
        <v>33</v>
      </c>
      <c r="AJ6" s="32">
        <v>34</v>
      </c>
      <c r="AK6" s="33">
        <v>35</v>
      </c>
      <c r="AL6" s="32">
        <v>36</v>
      </c>
      <c r="AM6" s="33">
        <v>37</v>
      </c>
      <c r="AN6" s="34">
        <v>38</v>
      </c>
      <c r="AO6" s="32">
        <v>39</v>
      </c>
      <c r="AP6" s="33">
        <v>40</v>
      </c>
      <c r="AQ6" s="33">
        <v>41</v>
      </c>
      <c r="AR6" s="32">
        <v>42</v>
      </c>
      <c r="AS6" s="33">
        <v>43</v>
      </c>
      <c r="AT6" s="33">
        <v>44</v>
      </c>
      <c r="AU6" s="33">
        <v>45</v>
      </c>
      <c r="AV6" s="33">
        <v>46</v>
      </c>
      <c r="AW6" s="32">
        <v>47</v>
      </c>
      <c r="AX6" s="33">
        <v>48</v>
      </c>
      <c r="AY6" s="32">
        <v>49</v>
      </c>
      <c r="AZ6" s="33">
        <v>50</v>
      </c>
      <c r="BA6" s="33">
        <v>51</v>
      </c>
      <c r="BB6" s="32">
        <v>52</v>
      </c>
      <c r="BC6" s="33">
        <v>53</v>
      </c>
      <c r="BD6" s="33">
        <v>54</v>
      </c>
      <c r="BE6" s="32">
        <v>55</v>
      </c>
      <c r="BF6" s="33">
        <v>56</v>
      </c>
      <c r="BG6" s="33">
        <v>57</v>
      </c>
      <c r="BH6" s="33">
        <v>58</v>
      </c>
      <c r="BI6" s="32">
        <v>59</v>
      </c>
      <c r="BJ6" s="33">
        <v>60</v>
      </c>
      <c r="BK6" s="33">
        <v>61</v>
      </c>
      <c r="BL6" s="33">
        <v>62</v>
      </c>
      <c r="BM6" s="33">
        <v>63</v>
      </c>
      <c r="BN6" s="33">
        <v>64</v>
      </c>
      <c r="BO6" s="33">
        <v>65</v>
      </c>
      <c r="BP6" s="33">
        <v>66</v>
      </c>
      <c r="BQ6" s="32">
        <v>67</v>
      </c>
      <c r="BR6" s="32">
        <v>68</v>
      </c>
      <c r="BS6" s="32">
        <v>69</v>
      </c>
      <c r="BT6" s="32">
        <v>70</v>
      </c>
      <c r="BU6" s="33">
        <v>71</v>
      </c>
      <c r="BV6" s="33">
        <v>72</v>
      </c>
      <c r="BW6" s="33">
        <v>73</v>
      </c>
      <c r="BX6" s="33">
        <v>74</v>
      </c>
      <c r="BY6" s="32">
        <v>75</v>
      </c>
      <c r="BZ6" s="32">
        <v>76</v>
      </c>
      <c r="CA6" s="33">
        <v>77</v>
      </c>
      <c r="CB6" s="33">
        <v>78</v>
      </c>
      <c r="CC6" s="33">
        <v>79</v>
      </c>
      <c r="CD6" s="33">
        <v>80</v>
      </c>
      <c r="CE6" s="33">
        <v>81</v>
      </c>
      <c r="CF6" s="33">
        <v>82</v>
      </c>
      <c r="CG6" s="32">
        <v>83</v>
      </c>
      <c r="CH6" s="32">
        <v>84</v>
      </c>
      <c r="CI6" s="33">
        <v>85</v>
      </c>
      <c r="CJ6" s="33">
        <v>86</v>
      </c>
      <c r="CK6" s="33">
        <v>87</v>
      </c>
      <c r="CL6" s="33">
        <v>88</v>
      </c>
      <c r="CM6" s="33">
        <v>89</v>
      </c>
      <c r="CN6" s="33">
        <v>90</v>
      </c>
      <c r="CO6" s="33">
        <v>91</v>
      </c>
      <c r="CP6" s="33">
        <v>92</v>
      </c>
      <c r="CQ6" s="33">
        <v>93</v>
      </c>
      <c r="CR6" s="33">
        <v>94</v>
      </c>
      <c r="CS6" s="32">
        <v>95</v>
      </c>
      <c r="CT6" s="32">
        <v>96</v>
      </c>
      <c r="CU6" s="32">
        <v>97</v>
      </c>
      <c r="CV6" s="32">
        <v>98</v>
      </c>
      <c r="CW6" s="33">
        <v>99</v>
      </c>
      <c r="CX6" s="33">
        <v>100</v>
      </c>
      <c r="CY6" s="33">
        <v>101</v>
      </c>
      <c r="CZ6" s="33">
        <v>102</v>
      </c>
      <c r="DA6" s="33">
        <v>103</v>
      </c>
      <c r="DB6" s="33">
        <v>104</v>
      </c>
      <c r="DC6" s="33">
        <v>105</v>
      </c>
      <c r="DD6" s="33">
        <v>106</v>
      </c>
      <c r="DE6" s="32">
        <v>107</v>
      </c>
      <c r="DF6" s="32">
        <v>108</v>
      </c>
      <c r="DG6" s="33">
        <v>109</v>
      </c>
      <c r="DH6" s="33">
        <v>110</v>
      </c>
      <c r="DI6" s="33">
        <v>111</v>
      </c>
      <c r="DJ6" s="33">
        <v>112</v>
      </c>
      <c r="DK6" s="33">
        <v>113</v>
      </c>
      <c r="DL6" s="33">
        <v>114</v>
      </c>
      <c r="DM6" s="33">
        <v>115</v>
      </c>
      <c r="DN6" s="33">
        <v>116</v>
      </c>
      <c r="DO6" s="32">
        <v>117</v>
      </c>
      <c r="DP6" s="32">
        <v>118</v>
      </c>
      <c r="DQ6" s="33">
        <v>119</v>
      </c>
      <c r="DR6" s="33">
        <v>120</v>
      </c>
      <c r="DS6" s="33">
        <v>121</v>
      </c>
      <c r="DT6" s="33">
        <v>122</v>
      </c>
      <c r="DU6" s="33">
        <v>123</v>
      </c>
      <c r="DV6" s="33">
        <v>124</v>
      </c>
      <c r="DW6" s="33">
        <v>125</v>
      </c>
      <c r="DX6" s="33">
        <v>126</v>
      </c>
      <c r="DY6" s="33">
        <v>127</v>
      </c>
      <c r="DZ6" s="33">
        <v>128</v>
      </c>
      <c r="EA6" s="33">
        <v>129</v>
      </c>
      <c r="EB6" s="33">
        <v>130</v>
      </c>
      <c r="EC6" s="33">
        <v>131</v>
      </c>
      <c r="ED6" s="33">
        <v>132</v>
      </c>
      <c r="EE6" s="33">
        <v>133</v>
      </c>
      <c r="EF6" s="33">
        <v>134</v>
      </c>
      <c r="EG6" s="33">
        <v>135</v>
      </c>
      <c r="EH6" s="33">
        <v>136</v>
      </c>
      <c r="EI6" s="33">
        <v>137</v>
      </c>
      <c r="EJ6" s="33">
        <v>138</v>
      </c>
      <c r="EK6" s="35">
        <v>139</v>
      </c>
      <c r="EL6" s="35">
        <v>140</v>
      </c>
      <c r="EM6" s="35">
        <v>141</v>
      </c>
      <c r="EN6" s="35">
        <v>142</v>
      </c>
      <c r="EO6" s="35">
        <v>143</v>
      </c>
      <c r="EP6" s="35">
        <v>144</v>
      </c>
      <c r="EQ6" s="35">
        <v>145</v>
      </c>
      <c r="ER6" s="35">
        <v>146</v>
      </c>
      <c r="ES6" s="35">
        <v>147</v>
      </c>
      <c r="ET6" s="35">
        <v>148</v>
      </c>
      <c r="EU6" s="35">
        <v>149</v>
      </c>
      <c r="EV6" s="35">
        <v>150</v>
      </c>
      <c r="EW6" s="32">
        <v>151</v>
      </c>
      <c r="EX6" s="32">
        <v>152</v>
      </c>
      <c r="EY6" s="32">
        <v>153</v>
      </c>
      <c r="EZ6" s="32">
        <v>154</v>
      </c>
      <c r="FA6" s="33">
        <v>155</v>
      </c>
      <c r="FB6" s="33">
        <v>156</v>
      </c>
      <c r="FC6" s="32">
        <v>157</v>
      </c>
      <c r="FD6" s="32">
        <v>158</v>
      </c>
      <c r="FE6" s="32">
        <v>159</v>
      </c>
      <c r="FF6" s="36">
        <v>160</v>
      </c>
      <c r="FG6" s="36">
        <v>161</v>
      </c>
      <c r="FH6" s="36">
        <v>162</v>
      </c>
      <c r="FI6" s="36">
        <v>163</v>
      </c>
      <c r="FJ6" s="35">
        <v>164</v>
      </c>
      <c r="FK6" s="35">
        <v>165</v>
      </c>
      <c r="FL6" s="36">
        <v>166</v>
      </c>
      <c r="FM6" s="36">
        <v>167</v>
      </c>
      <c r="FN6" s="36">
        <v>168</v>
      </c>
      <c r="FO6" s="36">
        <v>169</v>
      </c>
      <c r="FP6" s="36">
        <v>170</v>
      </c>
      <c r="FQ6" s="36">
        <v>171</v>
      </c>
      <c r="FR6" s="35">
        <v>172</v>
      </c>
      <c r="FS6" s="35">
        <v>173</v>
      </c>
      <c r="FT6" s="35">
        <v>174</v>
      </c>
      <c r="FU6" s="36">
        <v>175</v>
      </c>
      <c r="FV6" s="36">
        <v>176</v>
      </c>
      <c r="FW6" s="36">
        <v>177</v>
      </c>
      <c r="FX6" s="36">
        <v>178</v>
      </c>
      <c r="FY6" s="35">
        <v>179</v>
      </c>
      <c r="FZ6" s="35">
        <v>180</v>
      </c>
      <c r="GA6" s="35">
        <v>181</v>
      </c>
      <c r="GB6" s="36">
        <v>182</v>
      </c>
      <c r="GC6" s="36">
        <v>183</v>
      </c>
      <c r="GD6" s="36">
        <v>184</v>
      </c>
      <c r="GE6" s="36">
        <v>185</v>
      </c>
      <c r="GF6" s="35">
        <v>186</v>
      </c>
      <c r="GG6" s="36">
        <v>187</v>
      </c>
      <c r="GH6" s="35">
        <v>188</v>
      </c>
      <c r="GI6" s="35">
        <v>189</v>
      </c>
      <c r="GJ6" s="35">
        <v>190</v>
      </c>
      <c r="GK6" s="35">
        <v>191</v>
      </c>
      <c r="GL6" s="35">
        <v>192</v>
      </c>
      <c r="GM6" s="35">
        <v>193</v>
      </c>
      <c r="GN6" s="35">
        <v>194</v>
      </c>
      <c r="GO6" s="36">
        <v>195</v>
      </c>
      <c r="GP6" s="35">
        <v>196</v>
      </c>
      <c r="GQ6" s="35">
        <v>197</v>
      </c>
      <c r="GR6" s="35">
        <v>198</v>
      </c>
      <c r="GS6" s="35">
        <v>199</v>
      </c>
      <c r="GT6" s="35">
        <v>200</v>
      </c>
      <c r="GU6" s="35">
        <v>201</v>
      </c>
      <c r="GV6" s="35">
        <v>202</v>
      </c>
      <c r="GW6" s="35">
        <v>203</v>
      </c>
      <c r="GX6" s="35">
        <v>204</v>
      </c>
      <c r="GY6" s="35">
        <v>205</v>
      </c>
      <c r="GZ6" s="35">
        <v>206</v>
      </c>
      <c r="HA6" s="35">
        <v>207</v>
      </c>
      <c r="HB6" s="35">
        <v>208</v>
      </c>
      <c r="HC6" s="35">
        <v>209</v>
      </c>
      <c r="HD6" s="35">
        <v>210</v>
      </c>
      <c r="HE6" s="35">
        <v>211</v>
      </c>
      <c r="HF6" s="35">
        <v>212</v>
      </c>
      <c r="HG6" s="35">
        <v>213</v>
      </c>
      <c r="HH6" s="35">
        <v>214</v>
      </c>
    </row>
    <row r="7" spans="1:216" ht="32.25" customHeight="1">
      <c r="A7" s="1" t="s">
        <v>17</v>
      </c>
      <c r="B7" s="2" t="s">
        <v>18</v>
      </c>
      <c r="C7" s="39">
        <v>17</v>
      </c>
      <c r="D7" s="39"/>
      <c r="E7" s="39"/>
      <c r="F7" s="39">
        <v>9</v>
      </c>
      <c r="G7" s="39">
        <v>2</v>
      </c>
      <c r="H7" s="39"/>
      <c r="I7" s="39">
        <v>1</v>
      </c>
      <c r="J7" s="39">
        <v>1</v>
      </c>
      <c r="K7" s="39">
        <v>5</v>
      </c>
      <c r="L7" s="39">
        <v>1</v>
      </c>
      <c r="M7" s="39">
        <v>1</v>
      </c>
      <c r="N7" s="39">
        <v>16</v>
      </c>
      <c r="O7" s="39">
        <v>16</v>
      </c>
      <c r="P7" s="39"/>
      <c r="Q7" s="39">
        <v>1</v>
      </c>
      <c r="R7" s="39">
        <v>5</v>
      </c>
      <c r="S7" s="39"/>
      <c r="T7" s="39"/>
      <c r="U7" s="39">
        <v>16</v>
      </c>
      <c r="V7" s="39"/>
      <c r="W7" s="39"/>
      <c r="X7" s="39">
        <v>105</v>
      </c>
      <c r="Y7" s="39"/>
      <c r="Z7" s="39"/>
      <c r="AA7" s="39"/>
      <c r="AB7" s="39">
        <v>16</v>
      </c>
      <c r="AC7" s="39">
        <v>2660</v>
      </c>
      <c r="AD7" s="39">
        <v>88</v>
      </c>
      <c r="AE7" s="40">
        <v>3775</v>
      </c>
      <c r="AF7" s="39"/>
      <c r="AG7" s="40"/>
      <c r="AH7" s="40"/>
      <c r="AI7" s="39">
        <v>17</v>
      </c>
      <c r="AJ7" s="39">
        <v>6</v>
      </c>
      <c r="AK7" s="39">
        <v>1</v>
      </c>
      <c r="AL7" s="39">
        <v>1</v>
      </c>
      <c r="AM7" s="39">
        <v>75</v>
      </c>
      <c r="AN7" s="41">
        <v>22</v>
      </c>
      <c r="AO7" s="39">
        <v>121</v>
      </c>
      <c r="AP7" s="39">
        <v>67</v>
      </c>
      <c r="AQ7" s="39">
        <v>11</v>
      </c>
      <c r="AR7" s="39">
        <v>1630</v>
      </c>
      <c r="AS7" s="39">
        <v>918</v>
      </c>
      <c r="AT7" s="39">
        <v>129</v>
      </c>
      <c r="AU7" s="39">
        <v>31</v>
      </c>
      <c r="AV7" s="39">
        <v>459</v>
      </c>
      <c r="AW7" s="39">
        <v>12</v>
      </c>
      <c r="AX7" s="39">
        <v>29</v>
      </c>
      <c r="AY7" s="39">
        <v>90</v>
      </c>
      <c r="AZ7" s="39">
        <v>56</v>
      </c>
      <c r="BA7" s="39">
        <v>5</v>
      </c>
      <c r="BB7" s="39">
        <v>1171</v>
      </c>
      <c r="BC7" s="39">
        <v>781</v>
      </c>
      <c r="BD7" s="39">
        <v>65</v>
      </c>
      <c r="BE7" s="39">
        <v>90</v>
      </c>
      <c r="BF7" s="39">
        <v>56</v>
      </c>
      <c r="BG7" s="39">
        <v>5</v>
      </c>
      <c r="BH7" s="39">
        <v>11</v>
      </c>
      <c r="BI7" s="39">
        <v>1171</v>
      </c>
      <c r="BJ7" s="39">
        <v>781</v>
      </c>
      <c r="BK7" s="39">
        <v>65</v>
      </c>
      <c r="BL7" s="39">
        <v>290</v>
      </c>
      <c r="BM7" s="39"/>
      <c r="BN7" s="39"/>
      <c r="BO7" s="39"/>
      <c r="BP7" s="39"/>
      <c r="BQ7" s="39">
        <v>28</v>
      </c>
      <c r="BR7" s="39">
        <v>328</v>
      </c>
      <c r="BS7" s="39">
        <v>2</v>
      </c>
      <c r="BT7" s="39">
        <v>41</v>
      </c>
      <c r="BU7" s="39">
        <v>1</v>
      </c>
      <c r="BV7" s="39">
        <v>12</v>
      </c>
      <c r="BW7" s="39">
        <v>1</v>
      </c>
      <c r="BX7" s="39">
        <v>29</v>
      </c>
      <c r="BY7" s="39">
        <v>4</v>
      </c>
      <c r="BZ7" s="39">
        <v>37</v>
      </c>
      <c r="CA7" s="39"/>
      <c r="CB7" s="39"/>
      <c r="CC7" s="39">
        <v>4</v>
      </c>
      <c r="CD7" s="39">
        <v>37</v>
      </c>
      <c r="CE7" s="39">
        <v>22</v>
      </c>
      <c r="CF7" s="39">
        <v>250</v>
      </c>
      <c r="CG7" s="39">
        <v>5</v>
      </c>
      <c r="CH7" s="39">
        <v>112</v>
      </c>
      <c r="CI7" s="39">
        <v>2</v>
      </c>
      <c r="CJ7" s="39">
        <v>83</v>
      </c>
      <c r="CK7" s="39"/>
      <c r="CL7" s="39"/>
      <c r="CM7" s="39"/>
      <c r="CN7" s="39"/>
      <c r="CO7" s="39"/>
      <c r="CP7" s="39"/>
      <c r="CQ7" s="39">
        <v>3</v>
      </c>
      <c r="CR7" s="39">
        <v>29</v>
      </c>
      <c r="CS7" s="39">
        <v>2</v>
      </c>
      <c r="CT7" s="39">
        <v>18</v>
      </c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>
        <v>2</v>
      </c>
      <c r="DF7" s="39">
        <v>18</v>
      </c>
      <c r="DG7" s="39">
        <v>2</v>
      </c>
      <c r="DH7" s="39">
        <v>18</v>
      </c>
      <c r="DI7" s="39"/>
      <c r="DJ7" s="39"/>
      <c r="DK7" s="39"/>
      <c r="DL7" s="39"/>
      <c r="DM7" s="39"/>
      <c r="DN7" s="39"/>
      <c r="DO7" s="39">
        <v>13</v>
      </c>
      <c r="DP7" s="39">
        <v>180</v>
      </c>
      <c r="DQ7" s="39">
        <v>2</v>
      </c>
      <c r="DR7" s="39">
        <v>38</v>
      </c>
      <c r="DS7" s="39">
        <v>2</v>
      </c>
      <c r="DT7" s="39">
        <v>29</v>
      </c>
      <c r="DU7" s="39"/>
      <c r="DV7" s="39"/>
      <c r="DW7" s="39">
        <v>9</v>
      </c>
      <c r="DX7" s="39">
        <v>113</v>
      </c>
      <c r="DY7" s="39">
        <v>8</v>
      </c>
      <c r="DZ7" s="39">
        <v>78</v>
      </c>
      <c r="EA7" s="39">
        <v>10</v>
      </c>
      <c r="EB7" s="39">
        <v>125</v>
      </c>
      <c r="EC7" s="39">
        <v>18</v>
      </c>
      <c r="ED7" s="39">
        <v>217</v>
      </c>
      <c r="EE7" s="39">
        <v>1</v>
      </c>
      <c r="EF7" s="39">
        <v>8</v>
      </c>
      <c r="EG7" s="39">
        <v>1</v>
      </c>
      <c r="EH7" s="39">
        <v>50</v>
      </c>
      <c r="EI7" s="39">
        <v>4</v>
      </c>
      <c r="EJ7" s="39">
        <v>55</v>
      </c>
      <c r="EK7" s="39">
        <v>4</v>
      </c>
      <c r="EL7" s="39">
        <v>166</v>
      </c>
      <c r="EM7" s="39"/>
      <c r="EN7" s="39"/>
      <c r="EO7" s="39"/>
      <c r="EP7" s="39"/>
      <c r="EQ7" s="39">
        <v>3</v>
      </c>
      <c r="ER7" s="39">
        <v>22</v>
      </c>
      <c r="ES7" s="39"/>
      <c r="ET7" s="39"/>
      <c r="EU7" s="39">
        <v>4</v>
      </c>
      <c r="EV7" s="39">
        <v>48</v>
      </c>
      <c r="EW7" s="39">
        <v>2985</v>
      </c>
      <c r="EX7" s="39">
        <v>1266</v>
      </c>
      <c r="EY7" s="39">
        <v>1156</v>
      </c>
      <c r="EZ7" s="39">
        <v>2621</v>
      </c>
      <c r="FA7" s="39">
        <v>1123</v>
      </c>
      <c r="FB7" s="39">
        <v>988</v>
      </c>
      <c r="FC7" s="39">
        <v>84</v>
      </c>
      <c r="FD7" s="39">
        <v>1496</v>
      </c>
      <c r="FE7" s="39">
        <v>75</v>
      </c>
      <c r="FF7" s="39">
        <v>617</v>
      </c>
      <c r="FG7" s="39">
        <v>168</v>
      </c>
      <c r="FH7" s="39">
        <v>226</v>
      </c>
      <c r="FI7" s="39">
        <v>598</v>
      </c>
      <c r="FJ7" s="39">
        <v>168</v>
      </c>
      <c r="FK7" s="39">
        <v>193</v>
      </c>
      <c r="FL7" s="39">
        <v>42</v>
      </c>
      <c r="FM7" s="39">
        <v>117</v>
      </c>
      <c r="FN7" s="39">
        <v>10</v>
      </c>
      <c r="FO7" s="39">
        <v>167692</v>
      </c>
      <c r="FP7" s="39">
        <v>35541</v>
      </c>
      <c r="FQ7" s="39">
        <v>49738</v>
      </c>
      <c r="FR7" s="39">
        <v>154724</v>
      </c>
      <c r="FS7" s="39">
        <v>31923</v>
      </c>
      <c r="FT7" s="39">
        <v>43255</v>
      </c>
      <c r="FU7" s="39">
        <v>5040</v>
      </c>
      <c r="FV7" s="39">
        <v>14367</v>
      </c>
      <c r="FW7" s="39">
        <v>2687</v>
      </c>
      <c r="FX7" s="39">
        <v>5147</v>
      </c>
      <c r="FY7" s="39">
        <v>14025</v>
      </c>
      <c r="FZ7" s="39">
        <v>2687</v>
      </c>
      <c r="GA7" s="39">
        <v>4628</v>
      </c>
      <c r="GB7" s="39">
        <v>280</v>
      </c>
      <c r="GC7" s="39">
        <v>52</v>
      </c>
      <c r="GD7" s="39">
        <v>52</v>
      </c>
      <c r="GE7" s="39">
        <v>37</v>
      </c>
      <c r="GF7" s="39"/>
      <c r="GG7" s="39"/>
      <c r="GH7" s="39"/>
      <c r="GI7" s="39"/>
      <c r="GJ7" s="39">
        <v>1</v>
      </c>
      <c r="GK7" s="39">
        <v>8</v>
      </c>
      <c r="GL7" s="39">
        <v>13</v>
      </c>
      <c r="GM7" s="39">
        <v>15</v>
      </c>
      <c r="GN7" s="39">
        <v>24</v>
      </c>
      <c r="GO7" s="40">
        <v>29433.599999999999</v>
      </c>
      <c r="GP7" s="40">
        <v>14371.4</v>
      </c>
      <c r="GQ7" s="40">
        <v>13692.9</v>
      </c>
      <c r="GR7" s="40">
        <v>1369.3</v>
      </c>
      <c r="GS7" s="40">
        <v>1348.8</v>
      </c>
      <c r="GT7" s="40"/>
      <c r="GU7" s="40">
        <v>20.5</v>
      </c>
      <c r="GV7" s="40"/>
      <c r="GW7" s="40">
        <v>29454.5</v>
      </c>
      <c r="GX7" s="40">
        <v>22569.7</v>
      </c>
      <c r="GY7" s="40"/>
      <c r="GZ7" s="40">
        <v>17077.099999999999</v>
      </c>
      <c r="HA7" s="40"/>
      <c r="HB7" s="40"/>
      <c r="HC7" s="40"/>
      <c r="HD7" s="40">
        <v>18.899999999999999</v>
      </c>
      <c r="HE7" s="40"/>
      <c r="HF7" s="40">
        <v>18.899999999999999</v>
      </c>
      <c r="HG7" s="40">
        <v>145</v>
      </c>
      <c r="HH7" s="40"/>
    </row>
    <row r="8" spans="1:216" ht="29.25" customHeight="1">
      <c r="A8" s="1" t="s">
        <v>19</v>
      </c>
      <c r="B8" s="2" t="s">
        <v>20</v>
      </c>
      <c r="C8" s="39">
        <v>14</v>
      </c>
      <c r="D8" s="39"/>
      <c r="E8" s="39"/>
      <c r="F8" s="39">
        <v>6</v>
      </c>
      <c r="G8" s="39"/>
      <c r="H8" s="39"/>
      <c r="I8" s="39"/>
      <c r="J8" s="39"/>
      <c r="K8" s="39">
        <v>3</v>
      </c>
      <c r="L8" s="39"/>
      <c r="M8" s="39"/>
      <c r="N8" s="39">
        <v>14</v>
      </c>
      <c r="O8" s="39">
        <v>14</v>
      </c>
      <c r="P8" s="39"/>
      <c r="Q8" s="39"/>
      <c r="R8" s="39">
        <v>3</v>
      </c>
      <c r="S8" s="39"/>
      <c r="T8" s="39"/>
      <c r="U8" s="39">
        <v>14</v>
      </c>
      <c r="V8" s="39"/>
      <c r="W8" s="39"/>
      <c r="X8" s="39">
        <v>58</v>
      </c>
      <c r="Y8" s="39"/>
      <c r="Z8" s="39"/>
      <c r="AA8" s="39"/>
      <c r="AB8" s="39">
        <v>14</v>
      </c>
      <c r="AC8" s="39">
        <v>2210</v>
      </c>
      <c r="AD8" s="39">
        <v>44</v>
      </c>
      <c r="AE8" s="40">
        <v>2722</v>
      </c>
      <c r="AF8" s="39"/>
      <c r="AG8" s="40"/>
      <c r="AH8" s="40"/>
      <c r="AI8" s="39">
        <v>6</v>
      </c>
      <c r="AJ8" s="39">
        <v>3</v>
      </c>
      <c r="AK8" s="39"/>
      <c r="AL8" s="39"/>
      <c r="AM8" s="39"/>
      <c r="AN8" s="41"/>
      <c r="AO8" s="39">
        <v>97</v>
      </c>
      <c r="AP8" s="39">
        <v>53</v>
      </c>
      <c r="AQ8" s="39">
        <v>10</v>
      </c>
      <c r="AR8" s="39">
        <v>1156</v>
      </c>
      <c r="AS8" s="39">
        <v>579</v>
      </c>
      <c r="AT8" s="39">
        <v>114</v>
      </c>
      <c r="AU8" s="39">
        <v>30</v>
      </c>
      <c r="AV8" s="39">
        <v>445</v>
      </c>
      <c r="AW8" s="39">
        <v>4</v>
      </c>
      <c r="AX8" s="39">
        <v>19</v>
      </c>
      <c r="AY8" s="39">
        <v>67</v>
      </c>
      <c r="AZ8" s="39">
        <v>43</v>
      </c>
      <c r="BA8" s="39">
        <v>4</v>
      </c>
      <c r="BB8" s="39">
        <v>711</v>
      </c>
      <c r="BC8" s="39">
        <v>456</v>
      </c>
      <c r="BD8" s="39">
        <v>50</v>
      </c>
      <c r="BE8" s="39">
        <v>67</v>
      </c>
      <c r="BF8" s="39">
        <v>43</v>
      </c>
      <c r="BG8" s="39">
        <v>4</v>
      </c>
      <c r="BH8" s="39"/>
      <c r="BI8" s="39">
        <v>711</v>
      </c>
      <c r="BJ8" s="39">
        <v>456</v>
      </c>
      <c r="BK8" s="39">
        <v>50</v>
      </c>
      <c r="BL8" s="39"/>
      <c r="BM8" s="39"/>
      <c r="BN8" s="39"/>
      <c r="BO8" s="39"/>
      <c r="BP8" s="39"/>
      <c r="BQ8" s="39">
        <v>20</v>
      </c>
      <c r="BR8" s="39">
        <v>219</v>
      </c>
      <c r="BS8" s="39">
        <v>1</v>
      </c>
      <c r="BT8" s="39">
        <v>12</v>
      </c>
      <c r="BU8" s="39">
        <v>1</v>
      </c>
      <c r="BV8" s="39">
        <v>12</v>
      </c>
      <c r="BW8" s="39"/>
      <c r="BX8" s="39"/>
      <c r="BY8" s="39">
        <v>1</v>
      </c>
      <c r="BZ8" s="39">
        <v>12</v>
      </c>
      <c r="CA8" s="39"/>
      <c r="CB8" s="39"/>
      <c r="CC8" s="39">
        <v>1</v>
      </c>
      <c r="CD8" s="39">
        <v>12</v>
      </c>
      <c r="CE8" s="39">
        <v>18</v>
      </c>
      <c r="CF8" s="39">
        <v>195</v>
      </c>
      <c r="CG8" s="39">
        <v>3</v>
      </c>
      <c r="CH8" s="39">
        <v>29</v>
      </c>
      <c r="CI8" s="39"/>
      <c r="CJ8" s="39"/>
      <c r="CK8" s="39"/>
      <c r="CL8" s="39"/>
      <c r="CM8" s="39"/>
      <c r="CN8" s="39"/>
      <c r="CO8" s="39"/>
      <c r="CP8" s="39"/>
      <c r="CQ8" s="39">
        <v>3</v>
      </c>
      <c r="CR8" s="39">
        <v>29</v>
      </c>
      <c r="CS8" s="39">
        <v>1</v>
      </c>
      <c r="CT8" s="39">
        <v>8</v>
      </c>
      <c r="CU8" s="39"/>
      <c r="CV8" s="39"/>
      <c r="CW8" s="39"/>
      <c r="CX8" s="39"/>
      <c r="CY8" s="39"/>
      <c r="CZ8" s="39"/>
      <c r="DA8" s="39"/>
      <c r="DB8" s="39"/>
      <c r="DC8" s="39"/>
      <c r="DD8" s="39"/>
      <c r="DE8" s="39">
        <v>1</v>
      </c>
      <c r="DF8" s="39">
        <v>8</v>
      </c>
      <c r="DG8" s="39">
        <v>1</v>
      </c>
      <c r="DH8" s="39">
        <v>8</v>
      </c>
      <c r="DI8" s="39"/>
      <c r="DJ8" s="39"/>
      <c r="DK8" s="39"/>
      <c r="DL8" s="39"/>
      <c r="DM8" s="39"/>
      <c r="DN8" s="39"/>
      <c r="DO8" s="39">
        <v>8</v>
      </c>
      <c r="DP8" s="39">
        <v>80</v>
      </c>
      <c r="DQ8" s="39">
        <v>1</v>
      </c>
      <c r="DR8" s="39">
        <v>10</v>
      </c>
      <c r="DS8" s="39">
        <v>1</v>
      </c>
      <c r="DT8" s="39">
        <v>9</v>
      </c>
      <c r="DU8" s="39"/>
      <c r="DV8" s="39"/>
      <c r="DW8" s="39">
        <v>6</v>
      </c>
      <c r="DX8" s="39">
        <v>61</v>
      </c>
      <c r="DY8" s="39">
        <v>7</v>
      </c>
      <c r="DZ8" s="39">
        <v>68</v>
      </c>
      <c r="EA8" s="39">
        <v>9</v>
      </c>
      <c r="EB8" s="39">
        <v>106</v>
      </c>
      <c r="EC8" s="39">
        <v>15</v>
      </c>
      <c r="ED8" s="39">
        <v>152</v>
      </c>
      <c r="EE8" s="39">
        <v>1</v>
      </c>
      <c r="EF8" s="39">
        <v>8</v>
      </c>
      <c r="EG8" s="39"/>
      <c r="EH8" s="39"/>
      <c r="EI8" s="39">
        <v>3</v>
      </c>
      <c r="EJ8" s="39">
        <v>41</v>
      </c>
      <c r="EK8" s="39"/>
      <c r="EL8" s="39"/>
      <c r="EM8" s="39"/>
      <c r="EN8" s="39"/>
      <c r="EO8" s="39"/>
      <c r="EP8" s="39"/>
      <c r="EQ8" s="39"/>
      <c r="ER8" s="39"/>
      <c r="ES8" s="39"/>
      <c r="ET8" s="39"/>
      <c r="EU8" s="39"/>
      <c r="EV8" s="39"/>
      <c r="EW8" s="39">
        <v>2541</v>
      </c>
      <c r="EX8" s="39">
        <v>1071</v>
      </c>
      <c r="EY8" s="39">
        <v>1000</v>
      </c>
      <c r="EZ8" s="39">
        <v>2214</v>
      </c>
      <c r="FA8" s="39">
        <v>943</v>
      </c>
      <c r="FB8" s="39">
        <v>845</v>
      </c>
      <c r="FC8" s="39">
        <v>28</v>
      </c>
      <c r="FD8" s="39">
        <v>1341</v>
      </c>
      <c r="FE8" s="39"/>
      <c r="FF8" s="39">
        <v>287</v>
      </c>
      <c r="FG8" s="39">
        <v>12</v>
      </c>
      <c r="FH8" s="39">
        <v>104</v>
      </c>
      <c r="FI8" s="39">
        <v>268</v>
      </c>
      <c r="FJ8" s="39">
        <v>12</v>
      </c>
      <c r="FK8" s="39">
        <v>71</v>
      </c>
      <c r="FL8" s="39"/>
      <c r="FM8" s="39">
        <v>7</v>
      </c>
      <c r="FN8" s="39"/>
      <c r="FO8" s="39">
        <v>134185</v>
      </c>
      <c r="FP8" s="39">
        <v>27403</v>
      </c>
      <c r="FQ8" s="39">
        <v>41985</v>
      </c>
      <c r="FR8" s="39">
        <v>123203</v>
      </c>
      <c r="FS8" s="39">
        <v>24425</v>
      </c>
      <c r="FT8" s="39">
        <v>36139</v>
      </c>
      <c r="FU8" s="39"/>
      <c r="FV8" s="39">
        <v>4384</v>
      </c>
      <c r="FW8" s="39">
        <v>191</v>
      </c>
      <c r="FX8" s="39">
        <v>1609</v>
      </c>
      <c r="FY8" s="39">
        <v>4042</v>
      </c>
      <c r="FZ8" s="39">
        <v>191</v>
      </c>
      <c r="GA8" s="39">
        <v>1090</v>
      </c>
      <c r="GB8" s="39"/>
      <c r="GC8" s="39">
        <v>16</v>
      </c>
      <c r="GD8" s="39">
        <v>16</v>
      </c>
      <c r="GE8" s="39">
        <v>9</v>
      </c>
      <c r="GF8" s="39"/>
      <c r="GG8" s="39"/>
      <c r="GH8" s="39"/>
      <c r="GI8" s="39"/>
      <c r="GJ8" s="39">
        <v>1</v>
      </c>
      <c r="GK8" s="39">
        <v>1</v>
      </c>
      <c r="GL8" s="39">
        <v>2</v>
      </c>
      <c r="GM8" s="39">
        <v>6</v>
      </c>
      <c r="GN8" s="39">
        <v>8</v>
      </c>
      <c r="GO8" s="40">
        <v>5039.8</v>
      </c>
      <c r="GP8" s="40">
        <v>3890.6</v>
      </c>
      <c r="GQ8" s="40">
        <v>1063.4000000000001</v>
      </c>
      <c r="GR8" s="40">
        <v>85.8</v>
      </c>
      <c r="GS8" s="40">
        <v>85.8</v>
      </c>
      <c r="GT8" s="40"/>
      <c r="GU8" s="40"/>
      <c r="GV8" s="40"/>
      <c r="GW8" s="40">
        <v>5039.8</v>
      </c>
      <c r="GX8" s="40">
        <v>3890</v>
      </c>
      <c r="GY8" s="40"/>
      <c r="GZ8" s="40">
        <v>2029</v>
      </c>
      <c r="HA8" s="40"/>
      <c r="HB8" s="40"/>
      <c r="HC8" s="40"/>
      <c r="HD8" s="40">
        <v>14.1</v>
      </c>
      <c r="HE8" s="40"/>
      <c r="HF8" s="40">
        <v>14.1</v>
      </c>
      <c r="HG8" s="40"/>
      <c r="HH8" s="40"/>
    </row>
    <row r="9" spans="1:216" ht="28.5" customHeight="1">
      <c r="A9" s="1" t="s">
        <v>21</v>
      </c>
      <c r="B9" s="2" t="s">
        <v>22</v>
      </c>
      <c r="C9" s="39">
        <v>1</v>
      </c>
      <c r="D9" s="39"/>
      <c r="E9" s="39"/>
      <c r="F9" s="39">
        <v>1</v>
      </c>
      <c r="G9" s="39"/>
      <c r="H9" s="39"/>
      <c r="I9" s="39"/>
      <c r="J9" s="39"/>
      <c r="K9" s="39"/>
      <c r="L9" s="39">
        <v>1</v>
      </c>
      <c r="M9" s="39">
        <v>1</v>
      </c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39">
        <v>1</v>
      </c>
      <c r="AJ9" s="39"/>
      <c r="AK9" s="39">
        <v>1</v>
      </c>
      <c r="AL9" s="39">
        <v>1</v>
      </c>
      <c r="AM9" s="39">
        <v>75</v>
      </c>
      <c r="AN9" s="41">
        <v>22</v>
      </c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9"/>
      <c r="CV9" s="39"/>
      <c r="CW9" s="39"/>
      <c r="CX9" s="39"/>
      <c r="CY9" s="39"/>
      <c r="CZ9" s="39"/>
      <c r="DA9" s="39"/>
      <c r="DB9" s="39"/>
      <c r="DC9" s="39"/>
      <c r="DD9" s="39"/>
      <c r="DE9" s="39"/>
      <c r="DF9" s="39"/>
      <c r="DG9" s="39"/>
      <c r="DH9" s="39"/>
      <c r="DI9" s="39"/>
      <c r="DJ9" s="39"/>
      <c r="DK9" s="39"/>
      <c r="DL9" s="39"/>
      <c r="DM9" s="39"/>
      <c r="DN9" s="39"/>
      <c r="DO9" s="39"/>
      <c r="DP9" s="39"/>
      <c r="DQ9" s="39"/>
      <c r="DR9" s="39"/>
      <c r="DS9" s="39"/>
      <c r="DT9" s="39"/>
      <c r="DU9" s="39"/>
      <c r="DV9" s="39"/>
      <c r="DW9" s="39"/>
      <c r="DX9" s="39"/>
      <c r="DY9" s="39"/>
      <c r="DZ9" s="39"/>
      <c r="EA9" s="39"/>
      <c r="EB9" s="39"/>
      <c r="EC9" s="39"/>
      <c r="ED9" s="39"/>
      <c r="EE9" s="39"/>
      <c r="EF9" s="39"/>
      <c r="EG9" s="39"/>
      <c r="EH9" s="39"/>
      <c r="EI9" s="39"/>
      <c r="EJ9" s="39"/>
      <c r="EK9" s="39"/>
      <c r="EL9" s="39"/>
      <c r="EM9" s="39"/>
      <c r="EN9" s="39"/>
      <c r="EO9" s="39"/>
      <c r="EP9" s="39"/>
      <c r="EQ9" s="39"/>
      <c r="ER9" s="39"/>
      <c r="ES9" s="39"/>
      <c r="ET9" s="39"/>
      <c r="EU9" s="39"/>
      <c r="EV9" s="39"/>
      <c r="EW9" s="39">
        <v>75</v>
      </c>
      <c r="EX9" s="39">
        <v>10</v>
      </c>
      <c r="EY9" s="39">
        <v>15</v>
      </c>
      <c r="EZ9" s="39">
        <v>73</v>
      </c>
      <c r="FA9" s="39">
        <v>10</v>
      </c>
      <c r="FB9" s="39">
        <v>15</v>
      </c>
      <c r="FC9" s="39"/>
      <c r="FD9" s="39">
        <v>61</v>
      </c>
      <c r="FE9" s="39">
        <v>75</v>
      </c>
      <c r="FF9" s="39">
        <v>10</v>
      </c>
      <c r="FG9" s="39"/>
      <c r="FH9" s="39"/>
      <c r="FI9" s="39">
        <v>10</v>
      </c>
      <c r="FJ9" s="39"/>
      <c r="FK9" s="39"/>
      <c r="FL9" s="39"/>
      <c r="FM9" s="39"/>
      <c r="FN9" s="39">
        <v>10</v>
      </c>
      <c r="FO9" s="39">
        <v>5040</v>
      </c>
      <c r="FP9" s="39">
        <v>236</v>
      </c>
      <c r="FQ9" s="39">
        <v>840</v>
      </c>
      <c r="FR9" s="39">
        <v>4870</v>
      </c>
      <c r="FS9" s="39">
        <v>236</v>
      </c>
      <c r="FT9" s="39">
        <v>840</v>
      </c>
      <c r="FU9" s="39">
        <v>5040</v>
      </c>
      <c r="FV9" s="39">
        <v>280</v>
      </c>
      <c r="FW9" s="39"/>
      <c r="FX9" s="39"/>
      <c r="FY9" s="39">
        <v>280</v>
      </c>
      <c r="FZ9" s="39"/>
      <c r="GA9" s="39"/>
      <c r="GB9" s="39">
        <v>280</v>
      </c>
      <c r="GC9" s="39">
        <v>3</v>
      </c>
      <c r="GD9" s="39">
        <v>3</v>
      </c>
      <c r="GE9" s="39">
        <v>2</v>
      </c>
      <c r="GF9" s="39"/>
      <c r="GG9" s="39"/>
      <c r="GH9" s="39"/>
      <c r="GI9" s="39"/>
      <c r="GJ9" s="39"/>
      <c r="GK9" s="39"/>
      <c r="GL9" s="39">
        <v>1</v>
      </c>
      <c r="GM9" s="39">
        <v>1</v>
      </c>
      <c r="GN9" s="39">
        <v>1</v>
      </c>
      <c r="GO9" s="40">
        <v>1361</v>
      </c>
      <c r="GP9" s="40">
        <v>915.4</v>
      </c>
      <c r="GQ9" s="40">
        <v>417.6</v>
      </c>
      <c r="GR9" s="40">
        <v>28</v>
      </c>
      <c r="GS9" s="40">
        <v>28</v>
      </c>
      <c r="GT9" s="40"/>
      <c r="GU9" s="40"/>
      <c r="GV9" s="40"/>
      <c r="GW9" s="40">
        <v>1361</v>
      </c>
      <c r="GX9" s="40">
        <v>1333</v>
      </c>
      <c r="GY9" s="40"/>
      <c r="GZ9" s="40">
        <v>800</v>
      </c>
      <c r="HA9" s="40"/>
      <c r="HB9" s="40"/>
      <c r="HC9" s="40"/>
      <c r="HD9" s="40"/>
      <c r="HE9" s="40"/>
      <c r="HF9" s="40"/>
      <c r="HG9" s="40"/>
      <c r="HH9" s="40"/>
    </row>
    <row r="10" spans="1:216" ht="30" customHeight="1">
      <c r="A10" s="3" t="s">
        <v>211</v>
      </c>
      <c r="B10" s="4" t="s">
        <v>212</v>
      </c>
      <c r="C10" s="37">
        <v>32</v>
      </c>
      <c r="D10" s="37"/>
      <c r="E10" s="37"/>
      <c r="F10" s="37">
        <v>16</v>
      </c>
      <c r="G10" s="37">
        <v>2</v>
      </c>
      <c r="H10" s="37"/>
      <c r="I10" s="37">
        <v>1</v>
      </c>
      <c r="J10" s="37">
        <v>1</v>
      </c>
      <c r="K10" s="37">
        <v>8</v>
      </c>
      <c r="L10" s="37">
        <v>2</v>
      </c>
      <c r="M10" s="37">
        <v>2</v>
      </c>
      <c r="N10" s="38">
        <v>30</v>
      </c>
      <c r="O10" s="38">
        <v>30</v>
      </c>
      <c r="P10" s="38"/>
      <c r="Q10" s="38">
        <v>1</v>
      </c>
      <c r="R10" s="38">
        <v>8</v>
      </c>
      <c r="S10" s="38"/>
      <c r="T10" s="38"/>
      <c r="U10" s="38">
        <v>30</v>
      </c>
      <c r="V10" s="38"/>
      <c r="W10" s="38"/>
      <c r="X10" s="38">
        <v>163</v>
      </c>
      <c r="Y10" s="38"/>
      <c r="Z10" s="38"/>
      <c r="AA10" s="38"/>
      <c r="AB10" s="38">
        <v>30</v>
      </c>
      <c r="AC10" s="38">
        <v>4870</v>
      </c>
      <c r="AD10" s="38">
        <v>132</v>
      </c>
      <c r="AE10" s="38">
        <v>6497</v>
      </c>
      <c r="AF10" s="37"/>
      <c r="AG10" s="37"/>
      <c r="AH10" s="37"/>
      <c r="AI10" s="37">
        <v>24</v>
      </c>
      <c r="AJ10" s="37">
        <v>9</v>
      </c>
      <c r="AK10" s="37">
        <v>2</v>
      </c>
      <c r="AL10" s="37">
        <v>2</v>
      </c>
      <c r="AM10" s="37">
        <v>150</v>
      </c>
      <c r="AN10" s="37">
        <v>44</v>
      </c>
      <c r="AO10" s="37">
        <f>SUM(AO7:AO9)</f>
        <v>218</v>
      </c>
      <c r="AP10" s="37">
        <v>120</v>
      </c>
      <c r="AQ10" s="37">
        <f t="shared" ref="AQ10:BL10" si="0">SUM(AQ7:AQ9)</f>
        <v>21</v>
      </c>
      <c r="AR10" s="37">
        <f t="shared" si="0"/>
        <v>2786</v>
      </c>
      <c r="AS10" s="37">
        <f t="shared" si="0"/>
        <v>1497</v>
      </c>
      <c r="AT10" s="37">
        <f t="shared" si="0"/>
        <v>243</v>
      </c>
      <c r="AU10" s="37">
        <f t="shared" si="0"/>
        <v>61</v>
      </c>
      <c r="AV10" s="37">
        <f t="shared" si="0"/>
        <v>904</v>
      </c>
      <c r="AW10" s="37">
        <f t="shared" si="0"/>
        <v>16</v>
      </c>
      <c r="AX10" s="37">
        <f t="shared" si="0"/>
        <v>48</v>
      </c>
      <c r="AY10" s="37">
        <f t="shared" si="0"/>
        <v>157</v>
      </c>
      <c r="AZ10" s="37">
        <f t="shared" si="0"/>
        <v>99</v>
      </c>
      <c r="BA10" s="37">
        <f t="shared" si="0"/>
        <v>9</v>
      </c>
      <c r="BB10" s="37">
        <f t="shared" si="0"/>
        <v>1882</v>
      </c>
      <c r="BC10" s="37">
        <f t="shared" si="0"/>
        <v>1237</v>
      </c>
      <c r="BD10" s="37">
        <f t="shared" si="0"/>
        <v>115</v>
      </c>
      <c r="BE10" s="37">
        <f t="shared" si="0"/>
        <v>157</v>
      </c>
      <c r="BF10" s="37">
        <f t="shared" si="0"/>
        <v>99</v>
      </c>
      <c r="BG10" s="37">
        <f t="shared" si="0"/>
        <v>9</v>
      </c>
      <c r="BH10" s="37">
        <f t="shared" si="0"/>
        <v>11</v>
      </c>
      <c r="BI10" s="37">
        <f t="shared" si="0"/>
        <v>1882</v>
      </c>
      <c r="BJ10" s="37">
        <f t="shared" si="0"/>
        <v>1237</v>
      </c>
      <c r="BK10" s="37">
        <f t="shared" si="0"/>
        <v>115</v>
      </c>
      <c r="BL10" s="37">
        <f t="shared" si="0"/>
        <v>290</v>
      </c>
      <c r="BM10" s="37"/>
      <c r="BN10" s="37"/>
      <c r="BO10" s="37"/>
      <c r="BP10" s="37"/>
      <c r="BQ10" s="37">
        <f t="shared" ref="BQ10:BZ10" si="1">SUM(BQ7:BQ9)</f>
        <v>48</v>
      </c>
      <c r="BR10" s="37">
        <f t="shared" si="1"/>
        <v>547</v>
      </c>
      <c r="BS10" s="37">
        <f t="shared" si="1"/>
        <v>3</v>
      </c>
      <c r="BT10" s="37">
        <f t="shared" si="1"/>
        <v>53</v>
      </c>
      <c r="BU10" s="37">
        <f t="shared" si="1"/>
        <v>2</v>
      </c>
      <c r="BV10" s="37">
        <f t="shared" si="1"/>
        <v>24</v>
      </c>
      <c r="BW10" s="37">
        <f t="shared" si="1"/>
        <v>1</v>
      </c>
      <c r="BX10" s="37">
        <f t="shared" si="1"/>
        <v>29</v>
      </c>
      <c r="BY10" s="37">
        <f t="shared" si="1"/>
        <v>5</v>
      </c>
      <c r="BZ10" s="37">
        <f t="shared" si="1"/>
        <v>49</v>
      </c>
      <c r="CA10" s="37"/>
      <c r="CB10" s="37"/>
      <c r="CC10" s="37">
        <f t="shared" ref="CC10:CJ10" si="2">SUM(CC7:CC9)</f>
        <v>5</v>
      </c>
      <c r="CD10" s="37">
        <f t="shared" si="2"/>
        <v>49</v>
      </c>
      <c r="CE10" s="37">
        <f t="shared" si="2"/>
        <v>40</v>
      </c>
      <c r="CF10" s="37">
        <f t="shared" si="2"/>
        <v>445</v>
      </c>
      <c r="CG10" s="37">
        <f t="shared" si="2"/>
        <v>8</v>
      </c>
      <c r="CH10" s="37">
        <f t="shared" si="2"/>
        <v>141</v>
      </c>
      <c r="CI10" s="37">
        <f t="shared" si="2"/>
        <v>2</v>
      </c>
      <c r="CJ10" s="37">
        <f t="shared" si="2"/>
        <v>83</v>
      </c>
      <c r="CK10" s="37"/>
      <c r="CL10" s="37"/>
      <c r="CM10" s="37"/>
      <c r="CN10" s="37"/>
      <c r="CO10" s="37"/>
      <c r="CP10" s="37"/>
      <c r="CQ10" s="37">
        <f>SUM(CQ7:CQ9)</f>
        <v>6</v>
      </c>
      <c r="CR10" s="37">
        <f>SUM(CR7:CR9)</f>
        <v>58</v>
      </c>
      <c r="CS10" s="37">
        <f>SUM(CS7:CS9)</f>
        <v>3</v>
      </c>
      <c r="CT10" s="37">
        <f>SUM(CT7:CT9)</f>
        <v>26</v>
      </c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>
        <f>SUM(DE7:DE9)</f>
        <v>3</v>
      </c>
      <c r="DF10" s="37">
        <f>SUM(DF7:DF9)</f>
        <v>26</v>
      </c>
      <c r="DG10" s="37">
        <f>SUM(DG7:DG9)</f>
        <v>3</v>
      </c>
      <c r="DH10" s="37">
        <f>SUM(DH7:DH9)</f>
        <v>26</v>
      </c>
      <c r="DI10" s="37"/>
      <c r="DJ10" s="37"/>
      <c r="DK10" s="37"/>
      <c r="DL10" s="37"/>
      <c r="DM10" s="37"/>
      <c r="DN10" s="37"/>
      <c r="DO10" s="37">
        <f t="shared" ref="DO10:DT10" si="3">SUM(DO7:DO9)</f>
        <v>21</v>
      </c>
      <c r="DP10" s="37">
        <f t="shared" si="3"/>
        <v>260</v>
      </c>
      <c r="DQ10" s="37">
        <f t="shared" si="3"/>
        <v>3</v>
      </c>
      <c r="DR10" s="37">
        <f t="shared" si="3"/>
        <v>48</v>
      </c>
      <c r="DS10" s="37">
        <f t="shared" si="3"/>
        <v>3</v>
      </c>
      <c r="DT10" s="37">
        <f t="shared" si="3"/>
        <v>38</v>
      </c>
      <c r="DU10" s="37"/>
      <c r="DV10" s="37"/>
      <c r="DW10" s="37">
        <f t="shared" ref="DW10:EL10" si="4">SUM(DW7:DW9)</f>
        <v>15</v>
      </c>
      <c r="DX10" s="37">
        <f t="shared" si="4"/>
        <v>174</v>
      </c>
      <c r="DY10" s="37">
        <f t="shared" si="4"/>
        <v>15</v>
      </c>
      <c r="DZ10" s="37">
        <f t="shared" si="4"/>
        <v>146</v>
      </c>
      <c r="EA10" s="37">
        <f t="shared" si="4"/>
        <v>19</v>
      </c>
      <c r="EB10" s="37">
        <f t="shared" si="4"/>
        <v>231</v>
      </c>
      <c r="EC10" s="37">
        <f t="shared" si="4"/>
        <v>33</v>
      </c>
      <c r="ED10" s="37">
        <f t="shared" si="4"/>
        <v>369</v>
      </c>
      <c r="EE10" s="37">
        <f t="shared" si="4"/>
        <v>2</v>
      </c>
      <c r="EF10" s="37">
        <f t="shared" si="4"/>
        <v>16</v>
      </c>
      <c r="EG10" s="37">
        <f t="shared" si="4"/>
        <v>1</v>
      </c>
      <c r="EH10" s="37">
        <f t="shared" si="4"/>
        <v>50</v>
      </c>
      <c r="EI10" s="37">
        <f t="shared" si="4"/>
        <v>7</v>
      </c>
      <c r="EJ10" s="37">
        <f t="shared" si="4"/>
        <v>96</v>
      </c>
      <c r="EK10" s="37">
        <f t="shared" si="4"/>
        <v>4</v>
      </c>
      <c r="EL10" s="37">
        <f t="shared" si="4"/>
        <v>166</v>
      </c>
      <c r="EM10" s="37"/>
      <c r="EN10" s="37"/>
      <c r="EO10" s="37"/>
      <c r="EP10" s="37"/>
      <c r="EQ10" s="37">
        <v>3</v>
      </c>
      <c r="ER10" s="37">
        <f t="shared" ref="ER10:EY10" si="5">SUM(ER7:ER9)</f>
        <v>22</v>
      </c>
      <c r="ES10" s="37"/>
      <c r="ET10" s="37"/>
      <c r="EU10" s="37">
        <f t="shared" si="5"/>
        <v>4</v>
      </c>
      <c r="EV10" s="37">
        <f t="shared" si="5"/>
        <v>48</v>
      </c>
      <c r="EW10" s="37">
        <f t="shared" si="5"/>
        <v>5601</v>
      </c>
      <c r="EX10" s="37">
        <f t="shared" si="5"/>
        <v>2347</v>
      </c>
      <c r="EY10" s="37">
        <f t="shared" si="5"/>
        <v>2171</v>
      </c>
      <c r="EZ10" s="37">
        <f t="shared" ref="EZ10:GE10" si="6">SUM(EZ7:EZ9)</f>
        <v>4908</v>
      </c>
      <c r="FA10" s="37">
        <f t="shared" si="6"/>
        <v>2076</v>
      </c>
      <c r="FB10" s="37">
        <f t="shared" si="6"/>
        <v>1848</v>
      </c>
      <c r="FC10" s="37">
        <f t="shared" si="6"/>
        <v>112</v>
      </c>
      <c r="FD10" s="37">
        <f t="shared" si="6"/>
        <v>2898</v>
      </c>
      <c r="FE10" s="37">
        <f t="shared" si="6"/>
        <v>150</v>
      </c>
      <c r="FF10" s="37">
        <f t="shared" si="6"/>
        <v>914</v>
      </c>
      <c r="FG10" s="37">
        <f t="shared" si="6"/>
        <v>180</v>
      </c>
      <c r="FH10" s="37">
        <f t="shared" si="6"/>
        <v>330</v>
      </c>
      <c r="FI10" s="37">
        <f t="shared" si="6"/>
        <v>876</v>
      </c>
      <c r="FJ10" s="37">
        <f t="shared" si="6"/>
        <v>180</v>
      </c>
      <c r="FK10" s="37">
        <f t="shared" si="6"/>
        <v>264</v>
      </c>
      <c r="FL10" s="37">
        <f t="shared" si="6"/>
        <v>42</v>
      </c>
      <c r="FM10" s="37">
        <f t="shared" si="6"/>
        <v>124</v>
      </c>
      <c r="FN10" s="37">
        <f t="shared" si="6"/>
        <v>20</v>
      </c>
      <c r="FO10" s="37">
        <f t="shared" si="6"/>
        <v>306917</v>
      </c>
      <c r="FP10" s="37">
        <f t="shared" si="6"/>
        <v>63180</v>
      </c>
      <c r="FQ10" s="37">
        <f t="shared" si="6"/>
        <v>92563</v>
      </c>
      <c r="FR10" s="37">
        <f t="shared" si="6"/>
        <v>282797</v>
      </c>
      <c r="FS10" s="37">
        <f t="shared" si="6"/>
        <v>56584</v>
      </c>
      <c r="FT10" s="37">
        <f t="shared" si="6"/>
        <v>80234</v>
      </c>
      <c r="FU10" s="37">
        <f t="shared" si="6"/>
        <v>10080</v>
      </c>
      <c r="FV10" s="37">
        <f t="shared" si="6"/>
        <v>19031</v>
      </c>
      <c r="FW10" s="37">
        <f t="shared" si="6"/>
        <v>2878</v>
      </c>
      <c r="FX10" s="37">
        <f t="shared" si="6"/>
        <v>6756</v>
      </c>
      <c r="FY10" s="37">
        <f t="shared" si="6"/>
        <v>18347</v>
      </c>
      <c r="FZ10" s="37">
        <f t="shared" si="6"/>
        <v>2878</v>
      </c>
      <c r="GA10" s="37">
        <f t="shared" si="6"/>
        <v>5718</v>
      </c>
      <c r="GB10" s="37">
        <f t="shared" si="6"/>
        <v>560</v>
      </c>
      <c r="GC10" s="37">
        <f t="shared" si="6"/>
        <v>71</v>
      </c>
      <c r="GD10" s="37">
        <f t="shared" si="6"/>
        <v>71</v>
      </c>
      <c r="GE10" s="37">
        <f t="shared" si="6"/>
        <v>48</v>
      </c>
      <c r="GF10" s="37"/>
      <c r="GG10" s="37"/>
      <c r="GH10" s="37"/>
      <c r="GI10" s="37"/>
      <c r="GJ10" s="37">
        <f t="shared" ref="GJ10:GR10" si="7">SUM(GJ7:GJ9)</f>
        <v>2</v>
      </c>
      <c r="GK10" s="38">
        <f t="shared" si="7"/>
        <v>9</v>
      </c>
      <c r="GL10" s="38">
        <f t="shared" si="7"/>
        <v>16</v>
      </c>
      <c r="GM10" s="38">
        <f t="shared" si="7"/>
        <v>22</v>
      </c>
      <c r="GN10" s="38">
        <f t="shared" si="7"/>
        <v>33</v>
      </c>
      <c r="GO10" s="47">
        <f t="shared" si="7"/>
        <v>35834.400000000001</v>
      </c>
      <c r="GP10" s="47">
        <f t="shared" si="7"/>
        <v>19177.400000000001</v>
      </c>
      <c r="GQ10" s="47">
        <f t="shared" si="7"/>
        <v>15173.9</v>
      </c>
      <c r="GR10" s="47">
        <f t="shared" si="7"/>
        <v>1483.1</v>
      </c>
      <c r="GS10" s="47">
        <v>1462.6</v>
      </c>
      <c r="GT10" s="47"/>
      <c r="GU10" s="47">
        <v>20.5</v>
      </c>
      <c r="GV10" s="47"/>
      <c r="GW10" s="47">
        <f>SUM(GW7:GW9)</f>
        <v>35855.300000000003</v>
      </c>
      <c r="GX10" s="47">
        <f>SUM(GX7:GX9)</f>
        <v>27792.7</v>
      </c>
      <c r="GY10" s="47"/>
      <c r="GZ10" s="47">
        <f>SUM(GZ7:GZ9)</f>
        <v>19906.099999999999</v>
      </c>
      <c r="HA10" s="47"/>
      <c r="HB10" s="47"/>
      <c r="HC10" s="47"/>
      <c r="HD10" s="47">
        <f>SUM(HD7:HD9)</f>
        <v>33</v>
      </c>
      <c r="HE10" s="47"/>
      <c r="HF10" s="47">
        <v>33</v>
      </c>
      <c r="HG10" s="47">
        <v>145</v>
      </c>
      <c r="HH10" s="47"/>
    </row>
    <row r="11" spans="1:216" ht="16.5" customHeight="1">
      <c r="A11" s="12" t="s">
        <v>213</v>
      </c>
      <c r="B11" s="5"/>
      <c r="C11" s="20">
        <f>IF(OR(AND(C10=C7+C8+C9,C7&gt;C8),AND(C10=C7+C8+C9,C7=C8)),1,0)</f>
        <v>1</v>
      </c>
      <c r="D11" s="20">
        <f t="shared" ref="D11:M11" si="8">IF(OR(AND(D10=D7+D8+D9,D7&gt;D8),AND(D10=D7+D8+D9,D7=D8)),1,0)</f>
        <v>1</v>
      </c>
      <c r="E11" s="20">
        <f t="shared" si="8"/>
        <v>1</v>
      </c>
      <c r="F11" s="20">
        <f t="shared" si="8"/>
        <v>1</v>
      </c>
      <c r="G11" s="20">
        <f t="shared" si="8"/>
        <v>1</v>
      </c>
      <c r="H11" s="20">
        <f t="shared" si="8"/>
        <v>1</v>
      </c>
      <c r="I11" s="20">
        <f t="shared" si="8"/>
        <v>1</v>
      </c>
      <c r="J11" s="20">
        <f t="shared" si="8"/>
        <v>1</v>
      </c>
      <c r="K11" s="20">
        <f t="shared" si="8"/>
        <v>1</v>
      </c>
      <c r="L11" s="20">
        <f t="shared" si="8"/>
        <v>1</v>
      </c>
      <c r="M11" s="20">
        <f t="shared" si="8"/>
        <v>1</v>
      </c>
      <c r="N11" s="20">
        <f>IF(OR(AND(N10=N7+N8,N7&gt;N8,N9=0),AND(N10=N7+N8,N7=N8,N9=0)),1,0)</f>
        <v>1</v>
      </c>
      <c r="O11" s="20">
        <f t="shared" ref="O11:AH11" si="9">IF(OR(AND(O10=O7+O8,O7&gt;O8,O9=0),AND(O10=O7+O8,O7=O8,O9=0)),1,0)</f>
        <v>1</v>
      </c>
      <c r="P11" s="20">
        <f t="shared" si="9"/>
        <v>1</v>
      </c>
      <c r="Q11" s="20">
        <f t="shared" si="9"/>
        <v>1</v>
      </c>
      <c r="R11" s="20">
        <f t="shared" si="9"/>
        <v>1</v>
      </c>
      <c r="S11" s="20">
        <f t="shared" si="9"/>
        <v>1</v>
      </c>
      <c r="T11" s="20">
        <f t="shared" si="9"/>
        <v>1</v>
      </c>
      <c r="U11" s="20">
        <f t="shared" si="9"/>
        <v>1</v>
      </c>
      <c r="V11" s="20">
        <f t="shared" si="9"/>
        <v>1</v>
      </c>
      <c r="W11" s="20">
        <f t="shared" si="9"/>
        <v>1</v>
      </c>
      <c r="X11" s="20">
        <f t="shared" si="9"/>
        <v>1</v>
      </c>
      <c r="Y11" s="20">
        <f t="shared" si="9"/>
        <v>1</v>
      </c>
      <c r="Z11" s="20">
        <f t="shared" si="9"/>
        <v>1</v>
      </c>
      <c r="AA11" s="20">
        <f t="shared" si="9"/>
        <v>1</v>
      </c>
      <c r="AB11" s="20">
        <f t="shared" si="9"/>
        <v>1</v>
      </c>
      <c r="AC11" s="20">
        <f t="shared" si="9"/>
        <v>1</v>
      </c>
      <c r="AD11" s="20">
        <f t="shared" si="9"/>
        <v>1</v>
      </c>
      <c r="AE11" s="20">
        <f t="shared" si="9"/>
        <v>1</v>
      </c>
      <c r="AF11" s="20">
        <f t="shared" si="9"/>
        <v>1</v>
      </c>
      <c r="AG11" s="20">
        <f t="shared" si="9"/>
        <v>1</v>
      </c>
      <c r="AH11" s="20">
        <f t="shared" si="9"/>
        <v>1</v>
      </c>
      <c r="AI11" s="20">
        <f t="shared" ref="AI11:BN11" si="10">IF(OR(AND(AI10=AI7+AI8+AI9,AI7&gt;AI8),AND(AI10=AI7+AI8+AI9,AI7=AI8)),1,0)</f>
        <v>1</v>
      </c>
      <c r="AJ11" s="20">
        <f t="shared" si="10"/>
        <v>1</v>
      </c>
      <c r="AK11" s="20">
        <f t="shared" si="10"/>
        <v>1</v>
      </c>
      <c r="AL11" s="20">
        <f t="shared" si="10"/>
        <v>1</v>
      </c>
      <c r="AM11" s="20">
        <f t="shared" si="10"/>
        <v>1</v>
      </c>
      <c r="AN11" s="20">
        <f t="shared" si="10"/>
        <v>1</v>
      </c>
      <c r="AO11" s="20">
        <f t="shared" si="10"/>
        <v>1</v>
      </c>
      <c r="AP11" s="20">
        <f t="shared" si="10"/>
        <v>1</v>
      </c>
      <c r="AQ11" s="20">
        <f t="shared" si="10"/>
        <v>1</v>
      </c>
      <c r="AR11" s="20">
        <f t="shared" si="10"/>
        <v>1</v>
      </c>
      <c r="AS11" s="20">
        <f t="shared" si="10"/>
        <v>1</v>
      </c>
      <c r="AT11" s="20">
        <f t="shared" si="10"/>
        <v>1</v>
      </c>
      <c r="AU11" s="20">
        <f t="shared" si="10"/>
        <v>1</v>
      </c>
      <c r="AV11" s="20">
        <f t="shared" si="10"/>
        <v>1</v>
      </c>
      <c r="AW11" s="20">
        <f t="shared" si="10"/>
        <v>1</v>
      </c>
      <c r="AX11" s="20">
        <f t="shared" si="10"/>
        <v>1</v>
      </c>
      <c r="AY11" s="20">
        <f t="shared" si="10"/>
        <v>1</v>
      </c>
      <c r="AZ11" s="20">
        <f t="shared" si="10"/>
        <v>1</v>
      </c>
      <c r="BA11" s="20">
        <f t="shared" si="10"/>
        <v>1</v>
      </c>
      <c r="BB11" s="20">
        <f t="shared" si="10"/>
        <v>1</v>
      </c>
      <c r="BC11" s="20">
        <f t="shared" si="10"/>
        <v>1</v>
      </c>
      <c r="BD11" s="20">
        <f t="shared" si="10"/>
        <v>1</v>
      </c>
      <c r="BE11" s="20">
        <f t="shared" si="10"/>
        <v>1</v>
      </c>
      <c r="BF11" s="20">
        <f t="shared" si="10"/>
        <v>1</v>
      </c>
      <c r="BG11" s="20">
        <f t="shared" si="10"/>
        <v>1</v>
      </c>
      <c r="BH11" s="20">
        <f t="shared" si="10"/>
        <v>1</v>
      </c>
      <c r="BI11" s="20">
        <f t="shared" si="10"/>
        <v>1</v>
      </c>
      <c r="BJ11" s="20">
        <f t="shared" si="10"/>
        <v>1</v>
      </c>
      <c r="BK11" s="20">
        <f t="shared" si="10"/>
        <v>1</v>
      </c>
      <c r="BL11" s="20">
        <f t="shared" si="10"/>
        <v>1</v>
      </c>
      <c r="BM11" s="20">
        <f t="shared" si="10"/>
        <v>1</v>
      </c>
      <c r="BN11" s="20">
        <f t="shared" si="10"/>
        <v>1</v>
      </c>
      <c r="BO11" s="20">
        <f t="shared" ref="BO11:CT11" si="11">IF(OR(AND(BO10=BO7+BO8+BO9,BO7&gt;BO8),AND(BO10=BO7+BO8+BO9,BO7=BO8)),1,0)</f>
        <v>1</v>
      </c>
      <c r="BP11" s="20">
        <f t="shared" si="11"/>
        <v>1</v>
      </c>
      <c r="BQ11" s="20">
        <f t="shared" si="11"/>
        <v>1</v>
      </c>
      <c r="BR11" s="20">
        <f t="shared" si="11"/>
        <v>1</v>
      </c>
      <c r="BS11" s="20">
        <f t="shared" si="11"/>
        <v>1</v>
      </c>
      <c r="BT11" s="20">
        <f t="shared" si="11"/>
        <v>1</v>
      </c>
      <c r="BU11" s="20">
        <f t="shared" si="11"/>
        <v>1</v>
      </c>
      <c r="BV11" s="20">
        <f t="shared" si="11"/>
        <v>1</v>
      </c>
      <c r="BW11" s="20">
        <f t="shared" si="11"/>
        <v>1</v>
      </c>
      <c r="BX11" s="20">
        <f t="shared" si="11"/>
        <v>1</v>
      </c>
      <c r="BY11" s="20">
        <f t="shared" si="11"/>
        <v>1</v>
      </c>
      <c r="BZ11" s="20">
        <f t="shared" si="11"/>
        <v>1</v>
      </c>
      <c r="CA11" s="20">
        <f t="shared" si="11"/>
        <v>1</v>
      </c>
      <c r="CB11" s="20">
        <f t="shared" si="11"/>
        <v>1</v>
      </c>
      <c r="CC11" s="20">
        <f t="shared" si="11"/>
        <v>1</v>
      </c>
      <c r="CD11" s="20">
        <f t="shared" si="11"/>
        <v>1</v>
      </c>
      <c r="CE11" s="20">
        <f t="shared" si="11"/>
        <v>1</v>
      </c>
      <c r="CF11" s="20">
        <f t="shared" si="11"/>
        <v>1</v>
      </c>
      <c r="CG11" s="20">
        <f t="shared" si="11"/>
        <v>1</v>
      </c>
      <c r="CH11" s="20">
        <f t="shared" si="11"/>
        <v>1</v>
      </c>
      <c r="CI11" s="20">
        <f t="shared" si="11"/>
        <v>1</v>
      </c>
      <c r="CJ11" s="20">
        <f t="shared" si="11"/>
        <v>1</v>
      </c>
      <c r="CK11" s="20">
        <f t="shared" si="11"/>
        <v>1</v>
      </c>
      <c r="CL11" s="20">
        <f t="shared" si="11"/>
        <v>1</v>
      </c>
      <c r="CM11" s="20">
        <f t="shared" si="11"/>
        <v>1</v>
      </c>
      <c r="CN11" s="20">
        <f t="shared" si="11"/>
        <v>1</v>
      </c>
      <c r="CO11" s="20">
        <f t="shared" si="11"/>
        <v>1</v>
      </c>
      <c r="CP11" s="20">
        <f t="shared" si="11"/>
        <v>1</v>
      </c>
      <c r="CQ11" s="20">
        <f t="shared" si="11"/>
        <v>1</v>
      </c>
      <c r="CR11" s="20">
        <f t="shared" si="11"/>
        <v>1</v>
      </c>
      <c r="CS11" s="20">
        <f t="shared" si="11"/>
        <v>1</v>
      </c>
      <c r="CT11" s="20">
        <f t="shared" si="11"/>
        <v>1</v>
      </c>
      <c r="CU11" s="20">
        <f t="shared" ref="CU11:DZ11" si="12">IF(OR(AND(CU10=CU7+CU8+CU9,CU7&gt;CU8),AND(CU10=CU7+CU8+CU9,CU7=CU8)),1,0)</f>
        <v>1</v>
      </c>
      <c r="CV11" s="20">
        <f t="shared" si="12"/>
        <v>1</v>
      </c>
      <c r="CW11" s="20">
        <f t="shared" si="12"/>
        <v>1</v>
      </c>
      <c r="CX11" s="20">
        <f t="shared" si="12"/>
        <v>1</v>
      </c>
      <c r="CY11" s="20">
        <f t="shared" si="12"/>
        <v>1</v>
      </c>
      <c r="CZ11" s="20">
        <f t="shared" si="12"/>
        <v>1</v>
      </c>
      <c r="DA11" s="20">
        <f t="shared" si="12"/>
        <v>1</v>
      </c>
      <c r="DB11" s="20">
        <f t="shared" si="12"/>
        <v>1</v>
      </c>
      <c r="DC11" s="20">
        <f t="shared" si="12"/>
        <v>1</v>
      </c>
      <c r="DD11" s="20">
        <f t="shared" si="12"/>
        <v>1</v>
      </c>
      <c r="DE11" s="20">
        <f t="shared" si="12"/>
        <v>1</v>
      </c>
      <c r="DF11" s="20">
        <f t="shared" si="12"/>
        <v>1</v>
      </c>
      <c r="DG11" s="20">
        <f t="shared" si="12"/>
        <v>1</v>
      </c>
      <c r="DH11" s="20">
        <f t="shared" si="12"/>
        <v>1</v>
      </c>
      <c r="DI11" s="20">
        <f t="shared" si="12"/>
        <v>1</v>
      </c>
      <c r="DJ11" s="20">
        <f t="shared" si="12"/>
        <v>1</v>
      </c>
      <c r="DK11" s="20">
        <f t="shared" si="12"/>
        <v>1</v>
      </c>
      <c r="DL11" s="20">
        <f t="shared" si="12"/>
        <v>1</v>
      </c>
      <c r="DM11" s="20">
        <f t="shared" si="12"/>
        <v>1</v>
      </c>
      <c r="DN11" s="20">
        <f t="shared" si="12"/>
        <v>1</v>
      </c>
      <c r="DO11" s="20">
        <f t="shared" si="12"/>
        <v>1</v>
      </c>
      <c r="DP11" s="20">
        <f t="shared" si="12"/>
        <v>1</v>
      </c>
      <c r="DQ11" s="20">
        <f t="shared" si="12"/>
        <v>1</v>
      </c>
      <c r="DR11" s="20">
        <f t="shared" si="12"/>
        <v>1</v>
      </c>
      <c r="DS11" s="20">
        <f t="shared" si="12"/>
        <v>1</v>
      </c>
      <c r="DT11" s="20">
        <f t="shared" si="12"/>
        <v>1</v>
      </c>
      <c r="DU11" s="20">
        <f t="shared" si="12"/>
        <v>1</v>
      </c>
      <c r="DV11" s="20">
        <f t="shared" si="12"/>
        <v>1</v>
      </c>
      <c r="DW11" s="20">
        <f t="shared" si="12"/>
        <v>1</v>
      </c>
      <c r="DX11" s="20">
        <f t="shared" si="12"/>
        <v>1</v>
      </c>
      <c r="DY11" s="20">
        <f t="shared" si="12"/>
        <v>1</v>
      </c>
      <c r="DZ11" s="20">
        <f t="shared" si="12"/>
        <v>1</v>
      </c>
      <c r="EA11" s="20">
        <f t="shared" ref="EA11:FF11" si="13">IF(OR(AND(EA10=EA7+EA8+EA9,EA7&gt;EA8),AND(EA10=EA7+EA8+EA9,EA7=EA8)),1,0)</f>
        <v>1</v>
      </c>
      <c r="EB11" s="20">
        <f t="shared" si="13"/>
        <v>1</v>
      </c>
      <c r="EC11" s="20">
        <f t="shared" si="13"/>
        <v>1</v>
      </c>
      <c r="ED11" s="20">
        <f t="shared" si="13"/>
        <v>1</v>
      </c>
      <c r="EE11" s="20">
        <f t="shared" si="13"/>
        <v>1</v>
      </c>
      <c r="EF11" s="20">
        <f t="shared" si="13"/>
        <v>1</v>
      </c>
      <c r="EG11" s="20">
        <f t="shared" si="13"/>
        <v>1</v>
      </c>
      <c r="EH11" s="20">
        <f t="shared" si="13"/>
        <v>1</v>
      </c>
      <c r="EI11" s="20">
        <f t="shared" si="13"/>
        <v>1</v>
      </c>
      <c r="EJ11" s="20">
        <f t="shared" si="13"/>
        <v>1</v>
      </c>
      <c r="EK11" s="20">
        <f t="shared" si="13"/>
        <v>1</v>
      </c>
      <c r="EL11" s="20">
        <f t="shared" si="13"/>
        <v>1</v>
      </c>
      <c r="EM11" s="20">
        <f t="shared" si="13"/>
        <v>1</v>
      </c>
      <c r="EN11" s="20">
        <f t="shared" si="13"/>
        <v>1</v>
      </c>
      <c r="EO11" s="20">
        <f t="shared" si="13"/>
        <v>1</v>
      </c>
      <c r="EP11" s="20">
        <f t="shared" si="13"/>
        <v>1</v>
      </c>
      <c r="EQ11" s="20">
        <f t="shared" si="13"/>
        <v>1</v>
      </c>
      <c r="ER11" s="20">
        <f t="shared" si="13"/>
        <v>1</v>
      </c>
      <c r="ES11" s="20">
        <f t="shared" si="13"/>
        <v>1</v>
      </c>
      <c r="ET11" s="20">
        <f t="shared" si="13"/>
        <v>1</v>
      </c>
      <c r="EU11" s="20">
        <f t="shared" si="13"/>
        <v>1</v>
      </c>
      <c r="EV11" s="20">
        <f t="shared" si="13"/>
        <v>1</v>
      </c>
      <c r="EW11" s="20">
        <f t="shared" si="13"/>
        <v>1</v>
      </c>
      <c r="EX11" s="20">
        <f t="shared" si="13"/>
        <v>1</v>
      </c>
      <c r="EY11" s="20">
        <f t="shared" si="13"/>
        <v>1</v>
      </c>
      <c r="EZ11" s="20">
        <f t="shared" si="13"/>
        <v>1</v>
      </c>
      <c r="FA11" s="20">
        <f t="shared" si="13"/>
        <v>1</v>
      </c>
      <c r="FB11" s="20">
        <f t="shared" si="13"/>
        <v>1</v>
      </c>
      <c r="FC11" s="20">
        <f t="shared" si="13"/>
        <v>1</v>
      </c>
      <c r="FD11" s="20">
        <f t="shared" si="13"/>
        <v>1</v>
      </c>
      <c r="FE11" s="20">
        <f t="shared" si="13"/>
        <v>1</v>
      </c>
      <c r="FF11" s="20">
        <f t="shared" si="13"/>
        <v>1</v>
      </c>
      <c r="FG11" s="20">
        <f t="shared" ref="FG11:GL11" si="14">IF(OR(AND(FG10=FG7+FG8+FG9,FG7&gt;FG8),AND(FG10=FG7+FG8+FG9,FG7=FG8)),1,0)</f>
        <v>1</v>
      </c>
      <c r="FH11" s="20">
        <f t="shared" si="14"/>
        <v>1</v>
      </c>
      <c r="FI11" s="20">
        <f t="shared" si="14"/>
        <v>1</v>
      </c>
      <c r="FJ11" s="20">
        <f t="shared" si="14"/>
        <v>1</v>
      </c>
      <c r="FK11" s="20">
        <f t="shared" si="14"/>
        <v>1</v>
      </c>
      <c r="FL11" s="20">
        <f t="shared" si="14"/>
        <v>1</v>
      </c>
      <c r="FM11" s="20">
        <f t="shared" si="14"/>
        <v>1</v>
      </c>
      <c r="FN11" s="20">
        <f t="shared" si="14"/>
        <v>1</v>
      </c>
      <c r="FO11" s="20">
        <f t="shared" si="14"/>
        <v>1</v>
      </c>
      <c r="FP11" s="20">
        <f t="shared" si="14"/>
        <v>1</v>
      </c>
      <c r="FQ11" s="20">
        <f t="shared" si="14"/>
        <v>1</v>
      </c>
      <c r="FR11" s="20">
        <f t="shared" si="14"/>
        <v>1</v>
      </c>
      <c r="FS11" s="20">
        <f t="shared" si="14"/>
        <v>1</v>
      </c>
      <c r="FT11" s="20">
        <f t="shared" si="14"/>
        <v>1</v>
      </c>
      <c r="FU11" s="20">
        <f t="shared" si="14"/>
        <v>1</v>
      </c>
      <c r="FV11" s="20">
        <f t="shared" si="14"/>
        <v>1</v>
      </c>
      <c r="FW11" s="20">
        <f t="shared" si="14"/>
        <v>1</v>
      </c>
      <c r="FX11" s="20">
        <f t="shared" si="14"/>
        <v>1</v>
      </c>
      <c r="FY11" s="20">
        <f t="shared" si="14"/>
        <v>1</v>
      </c>
      <c r="FZ11" s="20">
        <f t="shared" si="14"/>
        <v>1</v>
      </c>
      <c r="GA11" s="20">
        <f t="shared" si="14"/>
        <v>1</v>
      </c>
      <c r="GB11" s="20">
        <f t="shared" si="14"/>
        <v>1</v>
      </c>
      <c r="GC11" s="20">
        <f t="shared" si="14"/>
        <v>1</v>
      </c>
      <c r="GD11" s="20">
        <f t="shared" si="14"/>
        <v>1</v>
      </c>
      <c r="GE11" s="20">
        <f t="shared" si="14"/>
        <v>1</v>
      </c>
      <c r="GF11" s="20">
        <f t="shared" si="14"/>
        <v>1</v>
      </c>
      <c r="GG11" s="20">
        <f t="shared" si="14"/>
        <v>1</v>
      </c>
      <c r="GH11" s="20">
        <f t="shared" si="14"/>
        <v>1</v>
      </c>
      <c r="GI11" s="20">
        <f t="shared" si="14"/>
        <v>1</v>
      </c>
      <c r="GJ11" s="20">
        <f t="shared" si="14"/>
        <v>1</v>
      </c>
      <c r="GK11" s="20">
        <f t="shared" si="14"/>
        <v>1</v>
      </c>
      <c r="GL11" s="20">
        <f t="shared" si="14"/>
        <v>1</v>
      </c>
      <c r="GM11" s="20">
        <f t="shared" ref="GM11:HR11" si="15">IF(OR(AND(GM10=GM7+GM8+GM9,GM7&gt;GM8),AND(GM10=GM7+GM8+GM9,GM7=GM8)),1,0)</f>
        <v>1</v>
      </c>
      <c r="GN11" s="20">
        <f t="shared" si="15"/>
        <v>1</v>
      </c>
      <c r="GO11" s="20">
        <f t="shared" si="15"/>
        <v>1</v>
      </c>
      <c r="GP11" s="20">
        <f t="shared" si="15"/>
        <v>1</v>
      </c>
      <c r="GQ11" s="20">
        <f t="shared" si="15"/>
        <v>1</v>
      </c>
      <c r="GR11" s="20">
        <f t="shared" si="15"/>
        <v>1</v>
      </c>
      <c r="GS11" s="20">
        <f t="shared" si="15"/>
        <v>1</v>
      </c>
      <c r="GT11" s="20">
        <f t="shared" si="15"/>
        <v>1</v>
      </c>
      <c r="GU11" s="20">
        <f t="shared" si="15"/>
        <v>1</v>
      </c>
      <c r="GV11" s="20">
        <f t="shared" si="15"/>
        <v>1</v>
      </c>
      <c r="GW11" s="20">
        <f t="shared" si="15"/>
        <v>1</v>
      </c>
      <c r="GX11" s="20">
        <f t="shared" si="15"/>
        <v>1</v>
      </c>
      <c r="GY11" s="20">
        <f t="shared" si="15"/>
        <v>1</v>
      </c>
      <c r="GZ11" s="20">
        <f t="shared" si="15"/>
        <v>1</v>
      </c>
      <c r="HA11" s="20">
        <f t="shared" si="15"/>
        <v>1</v>
      </c>
      <c r="HB11" s="20">
        <f t="shared" si="15"/>
        <v>1</v>
      </c>
      <c r="HC11" s="20">
        <f t="shared" si="15"/>
        <v>1</v>
      </c>
      <c r="HD11" s="20">
        <f t="shared" si="15"/>
        <v>1</v>
      </c>
      <c r="HE11" s="20">
        <f t="shared" si="15"/>
        <v>1</v>
      </c>
      <c r="HF11" s="20">
        <f t="shared" si="15"/>
        <v>1</v>
      </c>
      <c r="HG11" s="20">
        <f t="shared" si="15"/>
        <v>1</v>
      </c>
      <c r="HH11" s="20">
        <f t="shared" si="15"/>
        <v>1</v>
      </c>
    </row>
    <row r="12" spans="1:216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</row>
    <row r="13" spans="1:216" ht="9" customHeight="1">
      <c r="A13" s="18" t="s">
        <v>214</v>
      </c>
      <c r="B13" s="6"/>
      <c r="C13" s="17"/>
      <c r="D13" s="17"/>
      <c r="E13" s="17"/>
      <c r="F13" s="17"/>
      <c r="G13" s="20">
        <f t="shared" ref="G13:H15" si="16">IF(OR(AND(F7&gt;G7),AND(F7=G7)),1,0)</f>
        <v>1</v>
      </c>
      <c r="H13" s="20">
        <f t="shared" si="16"/>
        <v>1</v>
      </c>
      <c r="I13" s="17"/>
      <c r="J13" s="17"/>
      <c r="K13" s="20">
        <f t="shared" ref="K13:M15" si="17">IF(OR(AND(AJ7&gt;K7),AND(AJ7=K7)),1,0)</f>
        <v>1</v>
      </c>
      <c r="L13" s="20">
        <f t="shared" si="17"/>
        <v>1</v>
      </c>
      <c r="M13" s="20">
        <f t="shared" si="17"/>
        <v>1</v>
      </c>
      <c r="N13" s="20">
        <f>IF(OR(AND(N7=U7+V7+W7)),1,0)</f>
        <v>1</v>
      </c>
      <c r="O13" s="17"/>
      <c r="P13" s="17"/>
      <c r="Q13" s="17"/>
      <c r="R13" s="17"/>
      <c r="S13" s="20">
        <f>IF(OR(AND(S7&lt;Y7),AND(S7=Y7)),1,0)</f>
        <v>1</v>
      </c>
      <c r="T13" s="20">
        <f>IF(OR(AND(T7&lt;Z7),AND(T7=Z7)),1,0)</f>
        <v>1</v>
      </c>
      <c r="U13" s="17"/>
      <c r="V13" s="20">
        <f>IF(OR(AND(V7&lt;AA7),AND(V7=AA7)),1,0)</f>
        <v>1</v>
      </c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20">
        <f>IF(OR(AND(AI7&gt;F7),AND(AI7=F7)),1,0)</f>
        <v>1</v>
      </c>
      <c r="AJ13" s="20">
        <f>IF(OR(AND(AJ7=P7+Q7+R7)),1,0)</f>
        <v>1</v>
      </c>
      <c r="AK13" s="17"/>
      <c r="AL13" s="20">
        <f>IF(OR(AND(AL7&lt;AK7),AND(AL7=AK7)),1,0)</f>
        <v>1</v>
      </c>
      <c r="AM13" s="17"/>
      <c r="AN13" s="17"/>
      <c r="AO13" s="20">
        <f>IF(OR(AND(AO7=AU7+AY7,AO7&gt;AP7+AQ7),AND(AO7=AU7+AY7,AO7=AP7+AQ7)),1,0)</f>
        <v>1</v>
      </c>
      <c r="AP13" s="17"/>
      <c r="AQ13" s="17"/>
      <c r="AR13" s="20">
        <f>IF(OR(AND(AR7=AV7+BB7,AR7&gt;AS7+AT7),AND(AR7=AV7+BB7,AR7=AS7+AT7)),1,0)</f>
        <v>1</v>
      </c>
      <c r="AS13" s="17"/>
      <c r="AT13" s="17"/>
      <c r="AU13" s="17"/>
      <c r="AV13" s="17"/>
      <c r="AW13" s="20">
        <f>IF(OR(AND(AX7&gt;AW7),AND(AX7=AW7)),1,0)</f>
        <v>1</v>
      </c>
      <c r="AX13" s="17"/>
      <c r="AY13" s="20">
        <f>IF(OR(AND(AY7=BE7+BM7+BO7)),1,0)</f>
        <v>1</v>
      </c>
      <c r="AZ13" s="17"/>
      <c r="BA13" s="17"/>
      <c r="BB13" s="20">
        <f>IF(OR(AND(BB7=BI7+BN7+BP7,BB7&gt;BC7+BD7),AND(BB7=BI7+BN7+BP7,BB7=BC7+BD7)),1,0)</f>
        <v>1</v>
      </c>
      <c r="BC13" s="17"/>
      <c r="BD13" s="17"/>
      <c r="BE13" s="20">
        <f>IF(OR(AND(BE7=BQ7+CG7+CS7+DO7+DY7+EA7+EC7+EE7+EG7+EI7)),1,0)</f>
        <v>1</v>
      </c>
      <c r="BF13" s="17"/>
      <c r="BG13" s="17"/>
      <c r="BH13" s="17"/>
      <c r="BI13" s="20">
        <f>IF(OR(AND(BI7=BR7+CH7+CT7+DP7+DZ7+EB7+ED7+EF7+EH7+EJ7)),1,0)</f>
        <v>1</v>
      </c>
      <c r="BJ13" s="17"/>
      <c r="BK13" s="17"/>
      <c r="BL13" s="17"/>
      <c r="BM13" s="17"/>
      <c r="BN13" s="17"/>
      <c r="BO13" s="17"/>
      <c r="BP13" s="17"/>
      <c r="BQ13" s="20">
        <f t="shared" ref="BQ13:BR15" si="18">IF(OR(AND(BQ7=BS7+BY7+CE7)),1,0)</f>
        <v>1</v>
      </c>
      <c r="BR13" s="20">
        <f t="shared" si="18"/>
        <v>1</v>
      </c>
      <c r="BS13" s="20">
        <f t="shared" ref="BS13:BT15" si="19">IF(OR(AND(BS7=BU7+BW7)),1,0)</f>
        <v>1</v>
      </c>
      <c r="BT13" s="20">
        <f t="shared" si="19"/>
        <v>1</v>
      </c>
      <c r="BU13" s="17"/>
      <c r="BV13" s="17"/>
      <c r="BW13" s="17"/>
      <c r="BX13" s="17"/>
      <c r="BY13" s="20">
        <f t="shared" ref="BY13:BZ15" si="20">IF(OR(AND(BY7=CA7+CC7)),1,0)</f>
        <v>1</v>
      </c>
      <c r="BZ13" s="20">
        <f t="shared" si="20"/>
        <v>1</v>
      </c>
      <c r="CA13" s="17"/>
      <c r="CB13" s="17"/>
      <c r="CC13" s="17"/>
      <c r="CD13" s="17"/>
      <c r="CE13" s="17"/>
      <c r="CF13" s="17"/>
      <c r="CG13" s="20">
        <f t="shared" ref="CG13:CH15" si="21">IF(OR(AND(CG7=CI7+CK7+CM7+CO7+CQ7)),1,0)</f>
        <v>1</v>
      </c>
      <c r="CH13" s="20">
        <f t="shared" si="21"/>
        <v>1</v>
      </c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20">
        <f t="shared" ref="CS13:CT15" si="22">IF(OR(AND(CS7=CU7+DE7 )),1,0)</f>
        <v>1</v>
      </c>
      <c r="CT13" s="20">
        <f t="shared" si="22"/>
        <v>1</v>
      </c>
      <c r="CU13" s="20">
        <f t="shared" ref="CU13:CV15" si="23">IF(OR(AND(CU7=CW7+CY7+DA7+DC7 )),1,0)</f>
        <v>1</v>
      </c>
      <c r="CV13" s="20">
        <f t="shared" si="23"/>
        <v>1</v>
      </c>
      <c r="CW13" s="17"/>
      <c r="CX13" s="17"/>
      <c r="CY13" s="17"/>
      <c r="CZ13" s="17"/>
      <c r="DA13" s="17"/>
      <c r="DB13" s="17"/>
      <c r="DC13" s="17"/>
      <c r="DD13" s="17"/>
      <c r="DE13" s="20">
        <f t="shared" ref="DE13:DF15" si="24">IF(OR(AND(DE7=DG7+DI7+DK7+DM7 )),1,0)</f>
        <v>1</v>
      </c>
      <c r="DF13" s="20">
        <f t="shared" si="24"/>
        <v>1</v>
      </c>
      <c r="DG13" s="17"/>
      <c r="DH13" s="17"/>
      <c r="DI13" s="17"/>
      <c r="DJ13" s="17"/>
      <c r="DK13" s="17"/>
      <c r="DL13" s="17"/>
      <c r="DM13" s="17"/>
      <c r="DN13" s="17"/>
      <c r="DO13" s="20">
        <f t="shared" ref="DO13:DP15" si="25">IF(OR(AND(DO7=DQ7+DS7+DU7+DW7 )),1,0)</f>
        <v>1</v>
      </c>
      <c r="DP13" s="20">
        <f t="shared" si="25"/>
        <v>1</v>
      </c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20">
        <f>IF(OR(AND(EW7=EZ7,EW7&gt;EX7+EY7),AND(EW7&gt;EZ7,EW7&gt;EX7+EY7),AND(EW7=0,EZ7=0,EX7=0,EY7=0)),1,0)</f>
        <v>1</v>
      </c>
      <c r="EX13" s="20">
        <f t="shared" ref="EX13:EY15" si="26">IF(OR(AND(EX7&gt;FA7),AND(EX7=FA7)),1,0)</f>
        <v>1</v>
      </c>
      <c r="EY13" s="20">
        <f t="shared" si="26"/>
        <v>1</v>
      </c>
      <c r="EZ13" s="20">
        <f>IF(OR(AND(EZ7&gt;FA7+FB7),AND(EZ7=0,FA7=0,FB7=0)),1,0)</f>
        <v>1</v>
      </c>
      <c r="FA13" s="17"/>
      <c r="FB13" s="17"/>
      <c r="FC13" s="20">
        <f>IF(OR(AND(FC7&lt;EW7),AND(FC7=0,EW7=0)),1,0)</f>
        <v>1</v>
      </c>
      <c r="FD13" s="20">
        <f>IF(OR(AND(FD7&lt;EW7),AND(FD7=0,EW7=0)),1,0)</f>
        <v>1</v>
      </c>
      <c r="FE13" s="20">
        <f>IF(OR(AND(FE7&lt;EW7),AND(FE7=0,EW7=0)),1,0)</f>
        <v>1</v>
      </c>
      <c r="FF13" s="20">
        <f>IF(OR(AND(FF7&gt;FG7+FH7),AND(FF7=FG7+FH7)),1,0)</f>
        <v>1</v>
      </c>
      <c r="FG13" s="20">
        <f t="shared" ref="FG13:FH15" si="27">IF(OR(AND(FG7&gt;FJ7),AND(FG7=FJ7)),1,0)</f>
        <v>1</v>
      </c>
      <c r="FH13" s="20">
        <f t="shared" si="27"/>
        <v>1</v>
      </c>
      <c r="FI13" s="20">
        <f>IF(OR(AND(FF7&gt;FI7),AND(FF7=FI7)),1,0)</f>
        <v>1</v>
      </c>
      <c r="FJ13" s="17"/>
      <c r="FK13" s="17"/>
      <c r="FL13" s="20">
        <f>IF(OR(AND(FL7&lt;FF7),AND(FL7=0,FF7=0)),1,0)</f>
        <v>1</v>
      </c>
      <c r="FM13" s="20">
        <f>IF(OR(AND(FM7&lt;FF7),AND(FM7=0,FF7=0)),1,0)</f>
        <v>1</v>
      </c>
      <c r="FN13" s="20">
        <f>IF(OR(AND(FN7&lt;FF7),AND(FN7=0,FF7=0)),1,0)</f>
        <v>1</v>
      </c>
      <c r="FO13" s="20">
        <f>IF(OR(AND(FO7=FR7,FO7&gt;FP7+FQ7),AND(FO7&gt;FR7,FO7&gt;FP7+FQ7),AND(FO7=0,FR7=0,FP7=0,FQ7=0)),1,0)</f>
        <v>1</v>
      </c>
      <c r="FP13" s="20">
        <f t="shared" ref="FP13:FQ15" si="28">IF(OR(AND(FP7&gt;FS7),AND(FP7=FS7)),1,0)</f>
        <v>1</v>
      </c>
      <c r="FQ13" s="20">
        <f t="shared" si="28"/>
        <v>1</v>
      </c>
      <c r="FR13" s="17"/>
      <c r="FS13" s="17"/>
      <c r="FT13" s="17"/>
      <c r="FU13" s="20">
        <f>IF(OR(AND(FU7&lt;FO7),AND(FU7=0,FO7=0)),1,0)</f>
        <v>1</v>
      </c>
      <c r="FV13" s="20">
        <f>IF(OR(AND(FV7&gt;FY7,FV7&lt;FO7),AND(FV7=FY7,FV7&lt;FO7),AND(FV7=0,FY7=0,FO7=0)),1,0)</f>
        <v>1</v>
      </c>
      <c r="FW13" s="20">
        <f t="shared" ref="FW13:FX15" si="29">IF(OR(AND(FW7&gt;FZ7),AND(FW7=FZ7)),1,0)</f>
        <v>1</v>
      </c>
      <c r="FX13" s="20">
        <f t="shared" si="29"/>
        <v>1</v>
      </c>
      <c r="FY13" s="17"/>
      <c r="FZ13" s="17"/>
      <c r="GA13" s="17"/>
      <c r="GB13" s="20">
        <f>IF(OR(AND(GB7&lt;FV7),AND(GB7=0,FV7=0)),1,0)</f>
        <v>1</v>
      </c>
      <c r="GC13" s="20">
        <f>IF(OR(AND(GC7&gt;GD7),AND(GC7=GD7)),1,0)</f>
        <v>1</v>
      </c>
      <c r="GD13" s="20">
        <f>IF(OR(AND(GD7=GL7+GM7+GN7,GD7&gt;GE7),AND(GD7=GL7+GM7+GN7,GD7=GE7)),1,0)</f>
        <v>1</v>
      </c>
      <c r="GE13" s="20">
        <f>IF(OR(AND(GE7&gt;GJ7+GK7),AND(GE7=GJ7+GK7)),1,0)</f>
        <v>1</v>
      </c>
      <c r="GF13" s="17"/>
      <c r="GG13" s="20">
        <f>IF(OR(AND(GG7&gt;GH7),AND(GG7=GH7)),1,0)</f>
        <v>1</v>
      </c>
      <c r="GH13" s="17"/>
      <c r="GI13" s="17"/>
      <c r="GJ13" s="17"/>
      <c r="GK13" s="17"/>
      <c r="GL13" s="17"/>
      <c r="GM13" s="17"/>
      <c r="GN13" s="17"/>
      <c r="GO13" s="20">
        <f>IF(OR(AND(GO7=GP7+GQ7+GR7+GV7 )),1,0)</f>
        <v>1</v>
      </c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</row>
    <row r="14" spans="1:216" ht="10.5" customHeight="1">
      <c r="A14" s="18" t="s">
        <v>215</v>
      </c>
      <c r="B14" s="6"/>
      <c r="C14" s="17"/>
      <c r="D14" s="17"/>
      <c r="E14" s="17"/>
      <c r="F14" s="17"/>
      <c r="G14" s="20">
        <f t="shared" si="16"/>
        <v>1</v>
      </c>
      <c r="H14" s="20">
        <f t="shared" si="16"/>
        <v>1</v>
      </c>
      <c r="I14" s="17"/>
      <c r="J14" s="17"/>
      <c r="K14" s="20">
        <f t="shared" si="17"/>
        <v>1</v>
      </c>
      <c r="L14" s="20">
        <f t="shared" si="17"/>
        <v>1</v>
      </c>
      <c r="M14" s="20">
        <f t="shared" si="17"/>
        <v>1</v>
      </c>
      <c r="N14" s="20">
        <f>IF(OR(AND(N8=U8+V8+W8)),1,0)</f>
        <v>1</v>
      </c>
      <c r="O14" s="17"/>
      <c r="P14" s="17"/>
      <c r="Q14" s="17"/>
      <c r="R14" s="17"/>
      <c r="S14" s="20">
        <f>IF(OR(AND(S8&lt;Y8),AND(S8=Y8)),1,0)</f>
        <v>1</v>
      </c>
      <c r="T14" s="20">
        <f>IF(OR(AND(T8&lt;Z8),AND(T8=Z8)),1,0)</f>
        <v>1</v>
      </c>
      <c r="U14" s="17"/>
      <c r="V14" s="20">
        <f>IF(OR(AND(V8&lt;AA8),AND(V8=AA8)),1,0)</f>
        <v>1</v>
      </c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20">
        <f>IF(OR(AND(AI8&gt;F8),AND(AI8=F8)),1,0)</f>
        <v>1</v>
      </c>
      <c r="AJ14" s="20">
        <f>IF(OR(AND(AJ8=P8+Q8+R8)),1,0)</f>
        <v>1</v>
      </c>
      <c r="AK14" s="17"/>
      <c r="AL14" s="20">
        <f>IF(OR(AND(AL8&lt;AK8),AND(AL8=AK8)),1,0)</f>
        <v>1</v>
      </c>
      <c r="AM14" s="17"/>
      <c r="AN14" s="17"/>
      <c r="AO14" s="20">
        <f>IF(OR(AND(AO8=AU8+AY8,AO8&gt;AP8+AQ8),AND(AO8=AU8+AY8,AO8=AP8+AQ8)),1,0)</f>
        <v>1</v>
      </c>
      <c r="AP14" s="17"/>
      <c r="AQ14" s="17"/>
      <c r="AR14" s="20">
        <f>IF(OR(AND(AR8=AV8+BB8,AR8&gt;AS8+AT8),AND(AR8=AV8+BB8,AR8=AS8+AT8)),1,0)</f>
        <v>1</v>
      </c>
      <c r="AS14" s="17"/>
      <c r="AT14" s="17"/>
      <c r="AU14" s="17"/>
      <c r="AV14" s="17"/>
      <c r="AW14" s="20">
        <f>IF(OR(AND(AX8&gt;AW8),AND(AX8=AW8)),1,0)</f>
        <v>1</v>
      </c>
      <c r="AX14" s="17"/>
      <c r="AY14" s="20">
        <f>IF(OR(AND(AY8=BE8+BM8+BO8)),1,0)</f>
        <v>1</v>
      </c>
      <c r="AZ14" s="17"/>
      <c r="BA14" s="17"/>
      <c r="BB14" s="20">
        <f>IF(OR(AND(BB8=BI8+BN8+BP8,BB8&gt;BC8+BD8),AND(BB8=BI8+BN8+BP8,BB8=BC8+BD8)),1,0)</f>
        <v>1</v>
      </c>
      <c r="BC14" s="17"/>
      <c r="BD14" s="17"/>
      <c r="BE14" s="20">
        <f>IF(OR(AND(BE8=BQ8+CG8+CS8+DO8+DY8+EA8+EC8+EE8+EG8+EI8)),1,0)</f>
        <v>1</v>
      </c>
      <c r="BF14" s="17"/>
      <c r="BG14" s="17"/>
      <c r="BH14" s="17"/>
      <c r="BI14" s="20">
        <f>IF(OR(AND(BI8=BR8+CH8+CT8+DP8+DZ8+EB8+ED8+EF8+EH8+EJ8)),1,0)</f>
        <v>1</v>
      </c>
      <c r="BJ14" s="17"/>
      <c r="BK14" s="17"/>
      <c r="BL14" s="17"/>
      <c r="BM14" s="17"/>
      <c r="BN14" s="17"/>
      <c r="BO14" s="17"/>
      <c r="BP14" s="17"/>
      <c r="BQ14" s="20">
        <f t="shared" si="18"/>
        <v>1</v>
      </c>
      <c r="BR14" s="20">
        <f t="shared" si="18"/>
        <v>1</v>
      </c>
      <c r="BS14" s="20">
        <f t="shared" si="19"/>
        <v>1</v>
      </c>
      <c r="BT14" s="20">
        <f t="shared" si="19"/>
        <v>1</v>
      </c>
      <c r="BU14" s="17"/>
      <c r="BV14" s="17"/>
      <c r="BW14" s="17"/>
      <c r="BX14" s="17"/>
      <c r="BY14" s="20">
        <f t="shared" si="20"/>
        <v>1</v>
      </c>
      <c r="BZ14" s="20">
        <f t="shared" si="20"/>
        <v>1</v>
      </c>
      <c r="CA14" s="17"/>
      <c r="CB14" s="17"/>
      <c r="CC14" s="17"/>
      <c r="CD14" s="17"/>
      <c r="CE14" s="17"/>
      <c r="CF14" s="17"/>
      <c r="CG14" s="20">
        <f t="shared" si="21"/>
        <v>1</v>
      </c>
      <c r="CH14" s="20">
        <f t="shared" si="21"/>
        <v>1</v>
      </c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20">
        <f t="shared" si="22"/>
        <v>1</v>
      </c>
      <c r="CT14" s="20">
        <f t="shared" si="22"/>
        <v>1</v>
      </c>
      <c r="CU14" s="20">
        <f t="shared" si="23"/>
        <v>1</v>
      </c>
      <c r="CV14" s="20">
        <f t="shared" si="23"/>
        <v>1</v>
      </c>
      <c r="CW14" s="17"/>
      <c r="CX14" s="17"/>
      <c r="CY14" s="17"/>
      <c r="CZ14" s="17"/>
      <c r="DA14" s="17"/>
      <c r="DB14" s="17"/>
      <c r="DC14" s="17"/>
      <c r="DD14" s="17"/>
      <c r="DE14" s="20">
        <f t="shared" si="24"/>
        <v>1</v>
      </c>
      <c r="DF14" s="20">
        <f t="shared" si="24"/>
        <v>1</v>
      </c>
      <c r="DG14" s="17"/>
      <c r="DH14" s="17"/>
      <c r="DI14" s="17"/>
      <c r="DJ14" s="17"/>
      <c r="DK14" s="17"/>
      <c r="DL14" s="17"/>
      <c r="DM14" s="17"/>
      <c r="DN14" s="17"/>
      <c r="DO14" s="20">
        <f t="shared" si="25"/>
        <v>1</v>
      </c>
      <c r="DP14" s="20">
        <f t="shared" si="25"/>
        <v>1</v>
      </c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20">
        <f>IF(OR(AND(EW8=EZ8,EW8&gt;EX8+EY8),AND(EW8&gt;EZ8,EW8&gt;EX8+EY8),AND(EW8=0,EZ8=0,EX8=0,EY8=0)),1,0)</f>
        <v>1</v>
      </c>
      <c r="EX14" s="20">
        <f t="shared" si="26"/>
        <v>1</v>
      </c>
      <c r="EY14" s="20">
        <f t="shared" si="26"/>
        <v>1</v>
      </c>
      <c r="EZ14" s="20">
        <f>IF(OR(AND(EZ8&gt;FA8+FB8),AND(EZ8=0,FA8=0,FB8=0)),1,0)</f>
        <v>1</v>
      </c>
      <c r="FA14" s="17"/>
      <c r="FB14" s="17"/>
      <c r="FC14" s="20">
        <f>IF(OR(AND(FC8&lt;EW8),AND(FC8=0,EW8=0)),1,0)</f>
        <v>1</v>
      </c>
      <c r="FD14" s="20">
        <f>IF(OR(AND(FD8&lt;EW8),AND(FD8=0,EW8=0)),1,0)</f>
        <v>1</v>
      </c>
      <c r="FE14" s="20">
        <f>IF(OR(AND(FE8&lt;EW8),AND(FE8=0,EW8=0)),1,0)</f>
        <v>1</v>
      </c>
      <c r="FF14" s="20">
        <f>IF(OR(AND(FF8&gt;FG8+FH8),AND(FF8=FG8+FH8)),1,0)</f>
        <v>1</v>
      </c>
      <c r="FG14" s="20">
        <f t="shared" si="27"/>
        <v>1</v>
      </c>
      <c r="FH14" s="20">
        <f t="shared" si="27"/>
        <v>1</v>
      </c>
      <c r="FI14" s="20">
        <f>IF(OR(AND(FF8&gt;FI8),AND(FF8=FI8)),1,0)</f>
        <v>1</v>
      </c>
      <c r="FJ14" s="17"/>
      <c r="FK14" s="17"/>
      <c r="FL14" s="20">
        <f>IF(OR(AND(FL8&lt;FF8),AND(FL8=0,FF8=0)),1,0)</f>
        <v>1</v>
      </c>
      <c r="FM14" s="20">
        <f>IF(OR(AND(FM8&lt;FF8),AND(FM8=0,FF8=0)),1,0)</f>
        <v>1</v>
      </c>
      <c r="FN14" s="20">
        <f>IF(OR(AND(FN8&lt;FF8),AND(FN8=0,FF8=0)),1,0)</f>
        <v>1</v>
      </c>
      <c r="FO14" s="20">
        <f>IF(OR(AND(FO8=FR8,FO8&gt;FP8+FQ8),AND(FO8&gt;FR8,FO8&gt;FP8+FQ8),AND(FO8=0,FR8=0,FP8=0,FQ8=0)),1,0)</f>
        <v>1</v>
      </c>
      <c r="FP14" s="20">
        <f t="shared" si="28"/>
        <v>1</v>
      </c>
      <c r="FQ14" s="20">
        <f t="shared" si="28"/>
        <v>1</v>
      </c>
      <c r="FR14" s="17"/>
      <c r="FS14" s="17"/>
      <c r="FT14" s="17"/>
      <c r="FU14" s="20">
        <f>IF(OR(AND(FU8&lt;FO8),AND(FU8=0,FO8=0)),1,0)</f>
        <v>1</v>
      </c>
      <c r="FV14" s="20">
        <f>IF(OR(AND(FV8&gt;FY8,FV8&lt;FO8),AND(FV8=FY8,FV8&lt;FO8),AND(FV8=0,FY8=0,FO8=0)),1,0)</f>
        <v>1</v>
      </c>
      <c r="FW14" s="20">
        <f t="shared" si="29"/>
        <v>1</v>
      </c>
      <c r="FX14" s="20">
        <f t="shared" si="29"/>
        <v>1</v>
      </c>
      <c r="FY14" s="17"/>
      <c r="FZ14" s="17"/>
      <c r="GA14" s="17"/>
      <c r="GB14" s="20">
        <f>IF(OR(AND(GB8&lt;FV8),AND(GB8=0,FV8=0)),1,0)</f>
        <v>1</v>
      </c>
      <c r="GC14" s="20">
        <f>IF(OR(AND(GC8&gt;GD8),AND(GC8=GD8)),1,0)</f>
        <v>1</v>
      </c>
      <c r="GD14" s="20">
        <f>IF(OR(AND(GD8=GL8+GM8+GN8,GD8&gt;GE8),AND(GD8=GL8+GM8+GN8,GD8=GE8)),1,0)</f>
        <v>1</v>
      </c>
      <c r="GE14" s="20">
        <f>IF(OR(AND(GE8&gt;GJ8+GK8),AND(GE8=GJ8+GK8)),1,0)</f>
        <v>1</v>
      </c>
      <c r="GF14" s="17"/>
      <c r="GG14" s="20">
        <f>IF(OR(AND(GG8&gt;GH8),AND(GG8=GH8)),1,0)</f>
        <v>1</v>
      </c>
      <c r="GH14" s="17"/>
      <c r="GI14" s="17"/>
      <c r="GJ14" s="17"/>
      <c r="GK14" s="17"/>
      <c r="GL14" s="17"/>
      <c r="GM14" s="17"/>
      <c r="GN14" s="17"/>
      <c r="GO14" s="20">
        <f>IF(OR(AND(GO8=GP8+GQ8+GR8+GV8 )),1,0)</f>
        <v>1</v>
      </c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</row>
    <row r="15" spans="1:216" ht="10.5" customHeight="1">
      <c r="A15" s="18" t="s">
        <v>216</v>
      </c>
      <c r="B15" s="6"/>
      <c r="C15" s="17"/>
      <c r="D15" s="17"/>
      <c r="E15" s="17"/>
      <c r="F15" s="17"/>
      <c r="G15" s="20">
        <f t="shared" si="16"/>
        <v>1</v>
      </c>
      <c r="H15" s="20">
        <f t="shared" si="16"/>
        <v>1</v>
      </c>
      <c r="I15" s="17"/>
      <c r="J15" s="17"/>
      <c r="K15" s="20">
        <f t="shared" si="17"/>
        <v>1</v>
      </c>
      <c r="L15" s="20">
        <f t="shared" si="17"/>
        <v>1</v>
      </c>
      <c r="M15" s="20">
        <f t="shared" si="17"/>
        <v>1</v>
      </c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20">
        <f>IF(OR(AND(AI9&gt;F9),AND(AI9=F9)),1,0)</f>
        <v>1</v>
      </c>
      <c r="AJ15" s="17"/>
      <c r="AK15" s="17"/>
      <c r="AL15" s="20">
        <f>IF(OR(AND(AL9&lt;AK9),AND(AL9=AK9)),1,0)</f>
        <v>1</v>
      </c>
      <c r="AM15" s="17"/>
      <c r="AN15" s="17"/>
      <c r="AO15" s="20">
        <f>IF(OR(AND(AO9=AU9+AY9,AO9&gt;AP9+AQ9),AND(AO9=AU9+AY9,AO9=AP9+AQ9)),1,0)</f>
        <v>1</v>
      </c>
      <c r="AP15" s="17"/>
      <c r="AQ15" s="17"/>
      <c r="AR15" s="20">
        <f>IF(OR(AND(AR9=AV9+BB9,AR9&gt;AS9+AT9),AND(AR9=AV9+BB9,AR9=AS9+AT9)),1,0)</f>
        <v>1</v>
      </c>
      <c r="AS15" s="17"/>
      <c r="AT15" s="17"/>
      <c r="AU15" s="17"/>
      <c r="AV15" s="17"/>
      <c r="AW15" s="20">
        <f>IF(OR(AND(AX9&gt;AW9),AND(AX9=AW9)),1,0)</f>
        <v>1</v>
      </c>
      <c r="AX15" s="17"/>
      <c r="AY15" s="20">
        <f>IF(OR(AND(AY9=BE9+BM9+BO9)),1,0)</f>
        <v>1</v>
      </c>
      <c r="AZ15" s="17"/>
      <c r="BA15" s="17"/>
      <c r="BB15" s="20">
        <f>IF(OR(AND(BB9=BI9+BN9+BP9,BB9&gt;BC9+BD9),AND(BB9=BI9+BN9+BP9,BB9=BC9+BD9)),1,0)</f>
        <v>1</v>
      </c>
      <c r="BC15" s="17"/>
      <c r="BD15" s="17"/>
      <c r="BE15" s="20">
        <f>IF(OR(AND(BE9=BQ9+CG9+CS9+DO9+DY9+EA9+EC9+EE9+EG9+EI9)),1,0)</f>
        <v>1</v>
      </c>
      <c r="BF15" s="17"/>
      <c r="BG15" s="17"/>
      <c r="BH15" s="17"/>
      <c r="BI15" s="20">
        <f>IF(OR(AND(BI9=BR9+CH9+CT9+DP9+DZ9+EB9+ED9+EF9+EH9+EJ9)),1,0)</f>
        <v>1</v>
      </c>
      <c r="BJ15" s="17"/>
      <c r="BK15" s="17"/>
      <c r="BL15" s="17"/>
      <c r="BM15" s="17"/>
      <c r="BN15" s="17"/>
      <c r="BO15" s="17"/>
      <c r="BP15" s="17"/>
      <c r="BQ15" s="20">
        <f t="shared" si="18"/>
        <v>1</v>
      </c>
      <c r="BR15" s="20">
        <f t="shared" si="18"/>
        <v>1</v>
      </c>
      <c r="BS15" s="20">
        <f t="shared" si="19"/>
        <v>1</v>
      </c>
      <c r="BT15" s="20">
        <f t="shared" si="19"/>
        <v>1</v>
      </c>
      <c r="BU15" s="17"/>
      <c r="BV15" s="17"/>
      <c r="BW15" s="17"/>
      <c r="BX15" s="17"/>
      <c r="BY15" s="20">
        <f t="shared" si="20"/>
        <v>1</v>
      </c>
      <c r="BZ15" s="20">
        <f t="shared" si="20"/>
        <v>1</v>
      </c>
      <c r="CA15" s="17"/>
      <c r="CB15" s="17"/>
      <c r="CC15" s="17"/>
      <c r="CD15" s="17"/>
      <c r="CE15" s="17"/>
      <c r="CF15" s="17"/>
      <c r="CG15" s="20">
        <f t="shared" si="21"/>
        <v>1</v>
      </c>
      <c r="CH15" s="20">
        <f t="shared" si="21"/>
        <v>1</v>
      </c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20">
        <f t="shared" si="22"/>
        <v>1</v>
      </c>
      <c r="CT15" s="20">
        <f t="shared" si="22"/>
        <v>1</v>
      </c>
      <c r="CU15" s="20">
        <f t="shared" si="23"/>
        <v>1</v>
      </c>
      <c r="CV15" s="20">
        <f t="shared" si="23"/>
        <v>1</v>
      </c>
      <c r="CW15" s="17"/>
      <c r="CX15" s="17"/>
      <c r="CY15" s="17"/>
      <c r="CZ15" s="17"/>
      <c r="DA15" s="17"/>
      <c r="DB15" s="17"/>
      <c r="DC15" s="17"/>
      <c r="DD15" s="17"/>
      <c r="DE15" s="20">
        <f t="shared" si="24"/>
        <v>1</v>
      </c>
      <c r="DF15" s="20">
        <f t="shared" si="24"/>
        <v>1</v>
      </c>
      <c r="DG15" s="17"/>
      <c r="DH15" s="17"/>
      <c r="DI15" s="17"/>
      <c r="DJ15" s="17"/>
      <c r="DK15" s="17"/>
      <c r="DL15" s="17"/>
      <c r="DM15" s="17"/>
      <c r="DN15" s="17"/>
      <c r="DO15" s="20">
        <f t="shared" si="25"/>
        <v>1</v>
      </c>
      <c r="DP15" s="20">
        <f t="shared" si="25"/>
        <v>1</v>
      </c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20">
        <f>IF(OR(AND(EW9=EZ9,EW9&gt;EX9+EY9),AND(EW9&gt;EZ9,EW9&gt;EX9+EY9),AND(EW9=0,EZ9=0,EX9=0,EY9=0)),1,0)</f>
        <v>1</v>
      </c>
      <c r="EX15" s="20">
        <f t="shared" si="26"/>
        <v>1</v>
      </c>
      <c r="EY15" s="20">
        <f t="shared" si="26"/>
        <v>1</v>
      </c>
      <c r="EZ15" s="20">
        <f>IF(OR(AND(EZ9&gt;FA9+FB9),AND(EZ9=0,FA9=0,FB9=0)),1,0)</f>
        <v>1</v>
      </c>
      <c r="FA15" s="17"/>
      <c r="FB15" s="17"/>
      <c r="FC15" s="20">
        <f>IF(OR(AND(FC9&lt;EW9),AND(FC9=0,EW9=0)),1,0)</f>
        <v>1</v>
      </c>
      <c r="FD15" s="20">
        <f>IF(OR(AND(FD9&lt;EW9),AND(FD9=0,EW9=0)),1,0)</f>
        <v>1</v>
      </c>
      <c r="FE15" s="20">
        <f>IF(OR(AND(FE9&lt;EW9),(FE9=EW9),AND(FE9=0,EW9=0)),1,0)</f>
        <v>1</v>
      </c>
      <c r="FF15" s="20">
        <f>IF(OR(AND(FF9&gt;FG9+FH9),AND(FF9=FG9+FH9)),1,0)</f>
        <v>1</v>
      </c>
      <c r="FG15" s="20">
        <f t="shared" si="27"/>
        <v>1</v>
      </c>
      <c r="FH15" s="20">
        <f t="shared" si="27"/>
        <v>1</v>
      </c>
      <c r="FI15" s="20">
        <f>IF(OR(AND(FF9&gt;FI9),AND(FF9=FI9)),1,0)</f>
        <v>1</v>
      </c>
      <c r="FJ15" s="17"/>
      <c r="FK15" s="17"/>
      <c r="FL15" s="20">
        <f>IF(OR(AND(FL9&lt;FF9),AND(FL9=0,FF9=0)),1,0)</f>
        <v>1</v>
      </c>
      <c r="FM15" s="20">
        <f>IF(OR(AND(FM9&lt;FF9),AND(FM9=0,FF9=0)),1,0)</f>
        <v>1</v>
      </c>
      <c r="FN15" s="20">
        <f>IF(OR(AND(FN9&lt;FF9),AND(FN9=0,FF9=0)),1,0)</f>
        <v>0</v>
      </c>
      <c r="FO15" s="20">
        <f>IF(OR(AND(FO9=FR9,FO9&gt;FP9+FQ9),AND(FO9&gt;FR9,FO9&gt;FP9+FQ9),AND(FO9=0,FR9=0,FP9=0,FQ9=0)),1,0)</f>
        <v>1</v>
      </c>
      <c r="FP15" s="20">
        <f t="shared" si="28"/>
        <v>1</v>
      </c>
      <c r="FQ15" s="20">
        <f t="shared" si="28"/>
        <v>1</v>
      </c>
      <c r="FR15" s="17"/>
      <c r="FS15" s="17"/>
      <c r="FT15" s="17"/>
      <c r="FU15" s="20">
        <f>IF(OR(AND(FU9&lt;FO9),AND(FU9=FO9),AND(FU9=0,FO9=0)),1,0)</f>
        <v>1</v>
      </c>
      <c r="FV15" s="20">
        <f>IF(OR(AND(FV9&gt;FY9,FV9&lt;FO9),AND(FV9=FY9,FV9&lt;FO9),AND(FV9=0,FY9=0,FO9=0)),1,0)</f>
        <v>1</v>
      </c>
      <c r="FW15" s="20">
        <f t="shared" si="29"/>
        <v>1</v>
      </c>
      <c r="FX15" s="20">
        <f t="shared" si="29"/>
        <v>1</v>
      </c>
      <c r="FY15" s="17"/>
      <c r="FZ15" s="17"/>
      <c r="GA15" s="17"/>
      <c r="GB15" s="20">
        <f>IF(OR(AND(GB9&lt;FV9),AND(GB9=0,FV9=0)),1,0)</f>
        <v>0</v>
      </c>
      <c r="GC15" s="20">
        <f>IF(OR(AND(GC9&gt;GD9),AND(GC9=GD9)),1,0)</f>
        <v>1</v>
      </c>
      <c r="GD15" s="20">
        <f>IF(OR(AND(GD9=GL9+GM9+GN9,GD9&gt;GE9),AND(GD9=GL9+GM9+GN9,GD9=GE9)),1,0)</f>
        <v>1</v>
      </c>
      <c r="GE15" s="20">
        <f>IF(OR(AND(GE9&gt;GJ9+GK9),AND(GE9=GJ9+GK9)),1,0)</f>
        <v>1</v>
      </c>
      <c r="GF15" s="17"/>
      <c r="GG15" s="20">
        <f>IF(OR(AND(GG9&gt;GH9),AND(GG9=GH9)),1,0)</f>
        <v>1</v>
      </c>
      <c r="GH15" s="17"/>
      <c r="GI15" s="17"/>
      <c r="GJ15" s="17"/>
      <c r="GK15" s="17"/>
      <c r="GL15" s="17"/>
      <c r="GM15" s="17"/>
      <c r="GN15" s="17"/>
      <c r="GO15" s="20">
        <f>IF(OR(AND(GO9=GP9+GQ9+GR9+GV9 )),1,0)</f>
        <v>1</v>
      </c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</row>
    <row r="16" spans="1:216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</row>
    <row r="17" spans="1:216" ht="126.75" customHeight="1">
      <c r="A17" s="7"/>
      <c r="B17" s="7"/>
      <c r="C17" s="7"/>
      <c r="D17" s="7"/>
      <c r="E17" s="7"/>
      <c r="F17" s="7"/>
      <c r="G17" s="8" t="s">
        <v>217</v>
      </c>
      <c r="H17" s="8" t="s">
        <v>218</v>
      </c>
      <c r="I17" s="7"/>
      <c r="J17" s="7"/>
      <c r="K17" s="8" t="s">
        <v>242</v>
      </c>
      <c r="L17" s="8" t="s">
        <v>219</v>
      </c>
      <c r="M17" s="8" t="s">
        <v>220</v>
      </c>
      <c r="N17" s="8" t="s">
        <v>221</v>
      </c>
      <c r="O17" s="7"/>
      <c r="P17" s="7"/>
      <c r="Q17" s="7"/>
      <c r="R17" s="7"/>
      <c r="S17" s="8" t="s">
        <v>222</v>
      </c>
      <c r="T17" s="8" t="s">
        <v>223</v>
      </c>
      <c r="U17" s="7"/>
      <c r="V17" s="8" t="s">
        <v>224</v>
      </c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8" t="s">
        <v>225</v>
      </c>
      <c r="AJ17" s="8" t="s">
        <v>226</v>
      </c>
      <c r="AK17" s="7"/>
      <c r="AL17" s="8" t="s">
        <v>243</v>
      </c>
      <c r="AM17" s="7"/>
      <c r="AN17" s="7"/>
      <c r="AO17" s="8" t="s">
        <v>227</v>
      </c>
      <c r="AP17" s="7"/>
      <c r="AQ17" s="7"/>
      <c r="AR17" s="8" t="s">
        <v>228</v>
      </c>
      <c r="AS17" s="7"/>
      <c r="AT17" s="7"/>
      <c r="AU17" s="7"/>
      <c r="AV17" s="7"/>
      <c r="AW17" s="8" t="s">
        <v>244</v>
      </c>
      <c r="AX17" s="7"/>
      <c r="AY17" s="8" t="s">
        <v>245</v>
      </c>
      <c r="AZ17" s="7"/>
      <c r="BA17" s="7"/>
      <c r="BB17" s="8" t="s">
        <v>246</v>
      </c>
      <c r="BC17" s="7"/>
      <c r="BD17" s="7"/>
      <c r="BE17" s="8" t="s">
        <v>247</v>
      </c>
      <c r="BF17" s="7"/>
      <c r="BG17" s="7"/>
      <c r="BH17" s="7"/>
      <c r="BI17" s="8" t="s">
        <v>248</v>
      </c>
      <c r="BJ17" s="7"/>
      <c r="BK17" s="7"/>
      <c r="BL17" s="7"/>
      <c r="BM17" s="7"/>
      <c r="BN17" s="7"/>
      <c r="BO17" s="7"/>
      <c r="BP17" s="7"/>
      <c r="BQ17" s="8" t="s">
        <v>229</v>
      </c>
      <c r="BR17" s="8" t="s">
        <v>230</v>
      </c>
      <c r="BS17" s="8" t="s">
        <v>231</v>
      </c>
      <c r="BT17" s="8" t="s">
        <v>232</v>
      </c>
      <c r="BU17" s="7"/>
      <c r="BV17" s="7"/>
      <c r="BW17" s="7"/>
      <c r="BX17" s="7"/>
      <c r="BY17" s="8" t="s">
        <v>233</v>
      </c>
      <c r="BZ17" s="8" t="s">
        <v>234</v>
      </c>
      <c r="CA17" s="7"/>
      <c r="CB17" s="7"/>
      <c r="CC17" s="7"/>
      <c r="CD17" s="7"/>
      <c r="CE17" s="7"/>
      <c r="CF17" s="7"/>
      <c r="CG17" s="8" t="s">
        <v>249</v>
      </c>
      <c r="CH17" s="8" t="s">
        <v>250</v>
      </c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8" t="s">
        <v>251</v>
      </c>
      <c r="CT17" s="8" t="s">
        <v>252</v>
      </c>
      <c r="CU17" s="8" t="s">
        <v>253</v>
      </c>
      <c r="CV17" s="8" t="s">
        <v>254</v>
      </c>
      <c r="CW17" s="7"/>
      <c r="CX17" s="7"/>
      <c r="CY17" s="7"/>
      <c r="CZ17" s="7"/>
      <c r="DA17" s="7"/>
      <c r="DB17" s="7"/>
      <c r="DC17" s="7"/>
      <c r="DD17" s="7"/>
      <c r="DE17" s="8" t="s">
        <v>255</v>
      </c>
      <c r="DF17" s="8" t="s">
        <v>256</v>
      </c>
      <c r="DG17" s="7"/>
      <c r="DH17" s="7"/>
      <c r="DI17" s="7"/>
      <c r="DJ17" s="7"/>
      <c r="DK17" s="7"/>
      <c r="DL17" s="7"/>
      <c r="DM17" s="7"/>
      <c r="DN17" s="7"/>
      <c r="DO17" s="8" t="s">
        <v>257</v>
      </c>
      <c r="DP17" s="8" t="s">
        <v>258</v>
      </c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8" t="s">
        <v>259</v>
      </c>
      <c r="EX17" s="8" t="s">
        <v>260</v>
      </c>
      <c r="EY17" s="8" t="s">
        <v>261</v>
      </c>
      <c r="EZ17" s="8" t="s">
        <v>262</v>
      </c>
      <c r="FA17" s="7"/>
      <c r="FB17" s="7"/>
      <c r="FC17" s="8" t="s">
        <v>263</v>
      </c>
      <c r="FD17" s="8" t="s">
        <v>264</v>
      </c>
      <c r="FE17" s="8" t="s">
        <v>265</v>
      </c>
      <c r="FF17" s="8" t="s">
        <v>266</v>
      </c>
      <c r="FG17" s="8" t="s">
        <v>268</v>
      </c>
      <c r="FH17" s="8" t="s">
        <v>269</v>
      </c>
      <c r="FI17" s="8" t="s">
        <v>267</v>
      </c>
      <c r="FJ17" s="7"/>
      <c r="FK17" s="7"/>
      <c r="FL17" s="8" t="s">
        <v>270</v>
      </c>
      <c r="FM17" s="8" t="s">
        <v>271</v>
      </c>
      <c r="FN17" s="8" t="s">
        <v>272</v>
      </c>
      <c r="FO17" s="8" t="s">
        <v>273</v>
      </c>
      <c r="FP17" s="8" t="s">
        <v>274</v>
      </c>
      <c r="FQ17" s="8" t="s">
        <v>275</v>
      </c>
      <c r="FR17" s="7"/>
      <c r="FS17" s="7"/>
      <c r="FT17" s="7"/>
      <c r="FU17" s="8" t="s">
        <v>276</v>
      </c>
      <c r="FV17" s="8" t="s">
        <v>277</v>
      </c>
      <c r="FW17" s="8" t="s">
        <v>278</v>
      </c>
      <c r="FX17" s="8" t="s">
        <v>279</v>
      </c>
      <c r="FY17" s="7"/>
      <c r="FZ17" s="7"/>
      <c r="GA17" s="7"/>
      <c r="GB17" s="8" t="s">
        <v>280</v>
      </c>
      <c r="GC17" s="8" t="s">
        <v>281</v>
      </c>
      <c r="GD17" s="8" t="s">
        <v>282</v>
      </c>
      <c r="GE17" s="8" t="s">
        <v>283</v>
      </c>
      <c r="GF17" s="7"/>
      <c r="GG17" s="8" t="s">
        <v>284</v>
      </c>
      <c r="GH17" s="7"/>
      <c r="GI17" s="7"/>
      <c r="GJ17" s="7"/>
      <c r="GK17" s="7"/>
      <c r="GL17" s="7"/>
      <c r="GM17" s="7"/>
      <c r="GN17" s="7"/>
      <c r="GO17" s="8" t="s">
        <v>285</v>
      </c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</row>
    <row r="18" spans="1:216">
      <c r="A18" s="59" t="s">
        <v>235</v>
      </c>
      <c r="B18" s="59"/>
      <c r="C18" s="59"/>
      <c r="D18" s="59"/>
      <c r="E18" s="59"/>
      <c r="F18" s="59"/>
      <c r="G18" s="59"/>
      <c r="H18" s="59"/>
      <c r="I18" s="59"/>
      <c r="J18" s="59"/>
    </row>
    <row r="19" spans="1:216" ht="15.75">
      <c r="A19" s="10" t="s">
        <v>236</v>
      </c>
      <c r="B19" s="5" t="s">
        <v>18</v>
      </c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5"/>
      <c r="DA19" s="45"/>
      <c r="DB19" s="45"/>
      <c r="DC19" s="45"/>
      <c r="DD19" s="45"/>
      <c r="DE19" s="45"/>
      <c r="DF19" s="45"/>
      <c r="DG19" s="45"/>
      <c r="DH19" s="45"/>
      <c r="DI19" s="45"/>
      <c r="DJ19" s="45"/>
      <c r="DK19" s="45"/>
      <c r="DL19" s="45"/>
      <c r="DM19" s="45"/>
      <c r="DN19" s="45"/>
      <c r="DO19" s="45"/>
      <c r="DP19" s="45"/>
      <c r="DQ19" s="45"/>
      <c r="DR19" s="45"/>
      <c r="DS19" s="45"/>
      <c r="DT19" s="45"/>
      <c r="DU19" s="45"/>
      <c r="DV19" s="45"/>
      <c r="DW19" s="45"/>
      <c r="DX19" s="45"/>
      <c r="DY19" s="45"/>
      <c r="DZ19" s="45"/>
      <c r="EA19" s="45"/>
      <c r="EB19" s="45"/>
      <c r="EC19" s="45"/>
      <c r="ED19" s="45"/>
      <c r="EE19" s="45"/>
      <c r="EF19" s="45"/>
      <c r="EG19" s="45"/>
      <c r="EH19" s="45"/>
      <c r="EI19" s="45"/>
      <c r="EJ19" s="45"/>
      <c r="EK19" s="45"/>
      <c r="EL19" s="45"/>
      <c r="EM19" s="45"/>
      <c r="EN19" s="45"/>
      <c r="EO19" s="45"/>
      <c r="EP19" s="45"/>
      <c r="EQ19" s="45"/>
      <c r="ER19" s="45"/>
      <c r="ES19" s="45"/>
      <c r="ET19" s="45"/>
      <c r="EU19" s="45"/>
      <c r="EV19" s="45"/>
      <c r="EW19" s="45"/>
      <c r="EX19" s="45"/>
      <c r="EY19" s="45"/>
      <c r="EZ19" s="45"/>
      <c r="FA19" s="45"/>
      <c r="FB19" s="45"/>
      <c r="FC19" s="45"/>
      <c r="FD19" s="45"/>
      <c r="FE19" s="45"/>
      <c r="FF19" s="45"/>
      <c r="FG19" s="45"/>
      <c r="FH19" s="45"/>
      <c r="FI19" s="45"/>
      <c r="FJ19" s="45"/>
      <c r="FK19" s="45"/>
      <c r="FL19" s="45"/>
      <c r="FM19" s="45"/>
      <c r="FN19" s="45"/>
      <c r="FO19" s="45"/>
      <c r="FP19" s="45"/>
      <c r="FQ19" s="45"/>
      <c r="FR19" s="45"/>
      <c r="FS19" s="45"/>
      <c r="FT19" s="45"/>
      <c r="FU19" s="45"/>
      <c r="FV19" s="45"/>
      <c r="FW19" s="45"/>
      <c r="FX19" s="45"/>
      <c r="FY19" s="45"/>
      <c r="FZ19" s="45"/>
      <c r="GA19" s="45"/>
      <c r="GB19" s="45"/>
      <c r="GC19" s="45"/>
      <c r="GD19" s="45"/>
      <c r="GE19" s="45"/>
      <c r="GF19" s="45"/>
      <c r="GG19" s="45"/>
      <c r="GH19" s="45"/>
      <c r="GI19" s="45"/>
      <c r="GJ19" s="45"/>
      <c r="GK19" s="45"/>
      <c r="GL19" s="45"/>
      <c r="GM19" s="45"/>
      <c r="GN19" s="45"/>
      <c r="GO19" s="46"/>
      <c r="GP19" s="46"/>
      <c r="GQ19" s="46"/>
      <c r="GR19" s="46"/>
      <c r="GS19" s="46"/>
      <c r="GT19" s="46"/>
      <c r="GU19" s="46"/>
      <c r="GV19" s="46"/>
      <c r="GW19" s="46"/>
      <c r="GX19" s="46"/>
      <c r="GY19" s="46"/>
      <c r="GZ19" s="46"/>
      <c r="HA19" s="46"/>
      <c r="HB19" s="46"/>
      <c r="HC19" s="46"/>
      <c r="HD19" s="46"/>
      <c r="HE19" s="46"/>
      <c r="HF19" s="46"/>
      <c r="HG19" s="46"/>
      <c r="HH19" s="46"/>
    </row>
    <row r="20" spans="1:216" ht="15.75">
      <c r="A20" s="10" t="s">
        <v>238</v>
      </c>
      <c r="B20" s="5" t="s">
        <v>20</v>
      </c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6"/>
      <c r="AF20" s="45"/>
      <c r="AG20" s="46"/>
      <c r="AH20" s="46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5"/>
      <c r="BW20" s="45"/>
      <c r="BX20" s="45"/>
      <c r="BY20" s="45"/>
      <c r="BZ20" s="45"/>
      <c r="CA20" s="45"/>
      <c r="CB20" s="45"/>
      <c r="CC20" s="45"/>
      <c r="CD20" s="45"/>
      <c r="CE20" s="45"/>
      <c r="CF20" s="45"/>
      <c r="CG20" s="45"/>
      <c r="CH20" s="45"/>
      <c r="CI20" s="45"/>
      <c r="CJ20" s="45"/>
      <c r="CK20" s="45"/>
      <c r="CL20" s="45"/>
      <c r="CM20" s="45"/>
      <c r="CN20" s="45"/>
      <c r="CO20" s="45"/>
      <c r="CP20" s="45"/>
      <c r="CQ20" s="45"/>
      <c r="CR20" s="45"/>
      <c r="CS20" s="45"/>
      <c r="CT20" s="45"/>
      <c r="CU20" s="45"/>
      <c r="CV20" s="45"/>
      <c r="CW20" s="45"/>
      <c r="CX20" s="45"/>
      <c r="CY20" s="45"/>
      <c r="CZ20" s="45"/>
      <c r="DA20" s="45"/>
      <c r="DB20" s="45"/>
      <c r="DC20" s="45"/>
      <c r="DD20" s="45"/>
      <c r="DE20" s="45"/>
      <c r="DF20" s="45"/>
      <c r="DG20" s="45"/>
      <c r="DH20" s="45"/>
      <c r="DI20" s="45"/>
      <c r="DJ20" s="45"/>
      <c r="DK20" s="45"/>
      <c r="DL20" s="45"/>
      <c r="DM20" s="45"/>
      <c r="DN20" s="45"/>
      <c r="DO20" s="45"/>
      <c r="DP20" s="45"/>
      <c r="DQ20" s="45"/>
      <c r="DR20" s="45"/>
      <c r="DS20" s="45"/>
      <c r="DT20" s="45"/>
      <c r="DU20" s="45"/>
      <c r="DV20" s="45"/>
      <c r="DW20" s="45"/>
      <c r="DX20" s="45"/>
      <c r="DY20" s="45"/>
      <c r="DZ20" s="45"/>
      <c r="EA20" s="45"/>
      <c r="EB20" s="45"/>
      <c r="EC20" s="45"/>
      <c r="ED20" s="45"/>
      <c r="EE20" s="45"/>
      <c r="EF20" s="45"/>
      <c r="EG20" s="45"/>
      <c r="EH20" s="45"/>
      <c r="EI20" s="45"/>
      <c r="EJ20" s="45"/>
      <c r="EK20" s="45"/>
      <c r="EL20" s="45"/>
      <c r="EM20" s="45"/>
      <c r="EN20" s="45"/>
      <c r="EO20" s="45"/>
      <c r="EP20" s="45"/>
      <c r="EQ20" s="45"/>
      <c r="ER20" s="45"/>
      <c r="ES20" s="45"/>
      <c r="ET20" s="45"/>
      <c r="EU20" s="45"/>
      <c r="EV20" s="45"/>
      <c r="EW20" s="45"/>
      <c r="EX20" s="45"/>
      <c r="EY20" s="45"/>
      <c r="EZ20" s="45"/>
      <c r="FA20" s="45"/>
      <c r="FB20" s="45"/>
      <c r="FC20" s="45"/>
      <c r="FD20" s="45"/>
      <c r="FE20" s="45"/>
      <c r="FF20" s="45"/>
      <c r="FG20" s="45"/>
      <c r="FH20" s="45"/>
      <c r="FI20" s="45"/>
      <c r="FJ20" s="45"/>
      <c r="FK20" s="45"/>
      <c r="FL20" s="45"/>
      <c r="FM20" s="45"/>
      <c r="FN20" s="45"/>
      <c r="FO20" s="45"/>
      <c r="FP20" s="45"/>
      <c r="FQ20" s="45"/>
      <c r="FR20" s="45"/>
      <c r="FS20" s="45"/>
      <c r="FT20" s="45"/>
      <c r="FU20" s="45"/>
      <c r="FV20" s="45"/>
      <c r="FW20" s="45"/>
      <c r="FX20" s="45"/>
      <c r="FY20" s="45"/>
      <c r="FZ20" s="45"/>
      <c r="GA20" s="45"/>
      <c r="GB20" s="45"/>
      <c r="GC20" s="45"/>
      <c r="GD20" s="45"/>
      <c r="GE20" s="45"/>
      <c r="GF20" s="45"/>
      <c r="GG20" s="45"/>
      <c r="GH20" s="45"/>
      <c r="GI20" s="45"/>
      <c r="GJ20" s="45"/>
      <c r="GK20" s="45"/>
      <c r="GL20" s="45"/>
      <c r="GM20" s="45"/>
      <c r="GN20" s="45"/>
      <c r="GO20" s="46"/>
      <c r="GP20" s="46"/>
      <c r="GQ20" s="46"/>
      <c r="GR20" s="46"/>
      <c r="GS20" s="46"/>
      <c r="GT20" s="46"/>
      <c r="GU20" s="46"/>
      <c r="GV20" s="46"/>
      <c r="GW20" s="46"/>
      <c r="GX20" s="46"/>
      <c r="GY20" s="46"/>
      <c r="GZ20" s="46"/>
      <c r="HA20" s="46"/>
      <c r="HB20" s="46"/>
      <c r="HC20" s="46"/>
      <c r="HD20" s="46"/>
      <c r="HE20" s="46"/>
      <c r="HF20" s="46"/>
      <c r="HG20" s="46"/>
      <c r="HH20" s="46"/>
    </row>
    <row r="21" spans="1:216" ht="15.75">
      <c r="A21" s="10" t="s">
        <v>240</v>
      </c>
      <c r="B21" s="5" t="s">
        <v>22</v>
      </c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/>
      <c r="CL21" s="43"/>
      <c r="CM21" s="43"/>
      <c r="CN21" s="43"/>
      <c r="CO21" s="43"/>
      <c r="CP21" s="43"/>
      <c r="CQ21" s="43"/>
      <c r="CR21" s="43"/>
      <c r="CS21" s="43"/>
      <c r="CT21" s="43"/>
      <c r="CU21" s="43"/>
      <c r="CV21" s="43"/>
      <c r="CW21" s="43"/>
      <c r="CX21" s="43"/>
      <c r="CY21" s="43"/>
      <c r="CZ21" s="43"/>
      <c r="DA21" s="43"/>
      <c r="DB21" s="43"/>
      <c r="DC21" s="43"/>
      <c r="DD21" s="43"/>
      <c r="DE21" s="43"/>
      <c r="DF21" s="43"/>
      <c r="DG21" s="43"/>
      <c r="DH21" s="43"/>
      <c r="DI21" s="43"/>
      <c r="DJ21" s="43"/>
      <c r="DK21" s="43"/>
      <c r="DL21" s="43"/>
      <c r="DM21" s="43"/>
      <c r="DN21" s="43"/>
      <c r="DO21" s="43"/>
      <c r="DP21" s="43"/>
      <c r="DQ21" s="43"/>
      <c r="DR21" s="43"/>
      <c r="DS21" s="43"/>
      <c r="DT21" s="43"/>
      <c r="DU21" s="43"/>
      <c r="DV21" s="43"/>
      <c r="DW21" s="43"/>
      <c r="DX21" s="43"/>
      <c r="DY21" s="43"/>
      <c r="DZ21" s="43"/>
      <c r="EA21" s="43"/>
      <c r="EB21" s="43"/>
      <c r="EC21" s="43"/>
      <c r="ED21" s="43"/>
      <c r="EE21" s="43"/>
      <c r="EF21" s="43"/>
      <c r="EG21" s="43"/>
      <c r="EH21" s="43"/>
      <c r="EI21" s="43"/>
      <c r="EJ21" s="43"/>
      <c r="EK21" s="43"/>
      <c r="EL21" s="43"/>
      <c r="EM21" s="43"/>
      <c r="EN21" s="43"/>
      <c r="EO21" s="43"/>
      <c r="EP21" s="43"/>
      <c r="EQ21" s="43"/>
      <c r="ER21" s="43"/>
      <c r="ES21" s="43"/>
      <c r="ET21" s="43"/>
      <c r="EU21" s="43"/>
      <c r="EV21" s="43"/>
      <c r="EW21" s="43"/>
      <c r="EX21" s="43"/>
      <c r="EY21" s="43"/>
      <c r="EZ21" s="43"/>
      <c r="FA21" s="43"/>
      <c r="FB21" s="43"/>
      <c r="FC21" s="43"/>
      <c r="FD21" s="43"/>
      <c r="FE21" s="43"/>
      <c r="FF21" s="43"/>
      <c r="FG21" s="43"/>
      <c r="FH21" s="43"/>
      <c r="FI21" s="43"/>
      <c r="FJ21" s="43"/>
      <c r="FK21" s="43"/>
      <c r="FL21" s="43"/>
      <c r="FM21" s="43"/>
      <c r="FN21" s="43"/>
      <c r="FO21" s="43"/>
      <c r="FP21" s="43"/>
      <c r="FQ21" s="43"/>
      <c r="FR21" s="43"/>
      <c r="FS21" s="43"/>
      <c r="FT21" s="43"/>
      <c r="FU21" s="43"/>
      <c r="FV21" s="43"/>
      <c r="FW21" s="43"/>
      <c r="FX21" s="43"/>
      <c r="FY21" s="43"/>
      <c r="FZ21" s="43"/>
      <c r="GA21" s="43"/>
      <c r="GB21" s="43"/>
      <c r="GC21" s="43"/>
      <c r="GD21" s="43"/>
      <c r="GE21" s="43"/>
      <c r="GF21" s="43"/>
      <c r="GG21" s="43"/>
      <c r="GH21" s="43"/>
      <c r="GI21" s="43"/>
      <c r="GJ21" s="43"/>
      <c r="GK21" s="44"/>
      <c r="GL21" s="44"/>
      <c r="GM21" s="44"/>
      <c r="GN21" s="44"/>
      <c r="GO21" s="48"/>
      <c r="GP21" s="48"/>
      <c r="GQ21" s="48"/>
      <c r="GR21" s="48"/>
      <c r="GS21" s="48"/>
      <c r="GT21" s="48"/>
      <c r="GU21" s="48"/>
      <c r="GV21" s="48"/>
      <c r="GW21" s="48"/>
      <c r="GX21" s="48"/>
      <c r="GY21" s="48"/>
      <c r="GZ21" s="48"/>
      <c r="HA21" s="48"/>
      <c r="HB21" s="48"/>
      <c r="HC21" s="48"/>
      <c r="HD21" s="48"/>
      <c r="HE21" s="48"/>
      <c r="HF21" s="48"/>
      <c r="HG21" s="48"/>
      <c r="HH21" s="48"/>
    </row>
    <row r="22" spans="1:216" ht="15.75">
      <c r="A22" s="15"/>
      <c r="B22" s="19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4"/>
      <c r="EE22" s="14"/>
      <c r="EF22" s="14"/>
      <c r="EG22" s="14"/>
      <c r="EH22" s="14"/>
      <c r="EI22" s="14"/>
      <c r="EJ22" s="14"/>
      <c r="EK22" s="14"/>
      <c r="EL22" s="14"/>
      <c r="EM22" s="14"/>
      <c r="EN22" s="14"/>
      <c r="EO22" s="14"/>
      <c r="EP22" s="14"/>
      <c r="EQ22" s="14"/>
      <c r="ER22" s="14"/>
      <c r="ES22" s="14"/>
      <c r="ET22" s="14"/>
      <c r="EU22" s="14"/>
      <c r="EV22" s="14"/>
      <c r="EW22" s="14"/>
      <c r="EX22" s="14"/>
      <c r="EY22" s="14"/>
      <c r="EZ22" s="14"/>
      <c r="FA22" s="14"/>
      <c r="FB22" s="14"/>
      <c r="FC22" s="14"/>
      <c r="FD22" s="14"/>
      <c r="FE22" s="14"/>
      <c r="FF22" s="14"/>
      <c r="FG22" s="14"/>
      <c r="FH22" s="14"/>
      <c r="FI22" s="14"/>
      <c r="FJ22" s="14"/>
      <c r="FK22" s="14"/>
      <c r="FL22" s="14"/>
      <c r="FM22" s="14"/>
      <c r="FN22" s="14"/>
      <c r="FO22" s="14"/>
      <c r="FP22" s="14"/>
      <c r="FQ22" s="14"/>
      <c r="FR22" s="14"/>
      <c r="FS22" s="14"/>
      <c r="FT22" s="14"/>
      <c r="FU22" s="14"/>
      <c r="FV22" s="14"/>
      <c r="FW22" s="14"/>
      <c r="FX22" s="14"/>
      <c r="FY22" s="14"/>
      <c r="FZ22" s="14"/>
      <c r="GA22" s="14"/>
      <c r="GB22" s="14"/>
      <c r="GC22" s="14"/>
      <c r="GD22" s="14"/>
      <c r="GE22" s="14"/>
      <c r="GF22" s="14"/>
      <c r="GG22" s="14"/>
      <c r="GH22" s="14"/>
      <c r="GI22" s="14"/>
      <c r="GJ22" s="14"/>
      <c r="GK22" s="13"/>
      <c r="GL22" s="13"/>
      <c r="GM22" s="13"/>
      <c r="GN22" s="13"/>
      <c r="GO22" s="13"/>
      <c r="GP22" s="13"/>
      <c r="GQ22" s="13"/>
      <c r="GR22" s="13"/>
      <c r="GS22" s="13"/>
      <c r="GT22" s="13"/>
      <c r="GU22" s="13"/>
      <c r="GV22" s="13"/>
      <c r="GW22" s="13"/>
      <c r="GX22" s="13"/>
      <c r="GY22" s="13"/>
      <c r="GZ22" s="13"/>
      <c r="HA22" s="13"/>
      <c r="HB22" s="13"/>
      <c r="HC22" s="13"/>
      <c r="HD22" s="13"/>
      <c r="HE22" s="13"/>
      <c r="HF22" s="13"/>
      <c r="HG22" s="13"/>
      <c r="HH22" s="13"/>
    </row>
    <row r="23" spans="1:216" ht="15.75">
      <c r="A23" s="10" t="s">
        <v>237</v>
      </c>
      <c r="B23" s="5" t="s">
        <v>18</v>
      </c>
      <c r="C23" s="16">
        <f>C7-C19</f>
        <v>17</v>
      </c>
      <c r="D23" s="16">
        <f t="shared" ref="D23:BO24" si="30">D7-D19</f>
        <v>0</v>
      </c>
      <c r="E23" s="16">
        <f t="shared" si="30"/>
        <v>0</v>
      </c>
      <c r="F23" s="16">
        <f t="shared" si="30"/>
        <v>9</v>
      </c>
      <c r="G23" s="16">
        <f t="shared" si="30"/>
        <v>2</v>
      </c>
      <c r="H23" s="16">
        <f t="shared" si="30"/>
        <v>0</v>
      </c>
      <c r="I23" s="16">
        <f t="shared" si="30"/>
        <v>1</v>
      </c>
      <c r="J23" s="16">
        <f t="shared" si="30"/>
        <v>1</v>
      </c>
      <c r="K23" s="16">
        <f t="shared" si="30"/>
        <v>5</v>
      </c>
      <c r="L23" s="16">
        <f t="shared" si="30"/>
        <v>1</v>
      </c>
      <c r="M23" s="16">
        <f t="shared" si="30"/>
        <v>1</v>
      </c>
      <c r="N23" s="16">
        <f t="shared" si="30"/>
        <v>16</v>
      </c>
      <c r="O23" s="16">
        <f t="shared" si="30"/>
        <v>16</v>
      </c>
      <c r="P23" s="16">
        <f t="shared" si="30"/>
        <v>0</v>
      </c>
      <c r="Q23" s="16">
        <f t="shared" si="30"/>
        <v>1</v>
      </c>
      <c r="R23" s="16">
        <f t="shared" si="30"/>
        <v>5</v>
      </c>
      <c r="S23" s="16">
        <f t="shared" si="30"/>
        <v>0</v>
      </c>
      <c r="T23" s="16">
        <f t="shared" si="30"/>
        <v>0</v>
      </c>
      <c r="U23" s="16">
        <f t="shared" si="30"/>
        <v>16</v>
      </c>
      <c r="V23" s="16">
        <f t="shared" si="30"/>
        <v>0</v>
      </c>
      <c r="W23" s="16">
        <f t="shared" si="30"/>
        <v>0</v>
      </c>
      <c r="X23" s="16">
        <f t="shared" si="30"/>
        <v>105</v>
      </c>
      <c r="Y23" s="16">
        <f t="shared" si="30"/>
        <v>0</v>
      </c>
      <c r="Z23" s="16">
        <f t="shared" si="30"/>
        <v>0</v>
      </c>
      <c r="AA23" s="16">
        <f t="shared" si="30"/>
        <v>0</v>
      </c>
      <c r="AB23" s="16">
        <f t="shared" si="30"/>
        <v>16</v>
      </c>
      <c r="AC23" s="16">
        <f t="shared" si="30"/>
        <v>2660</v>
      </c>
      <c r="AD23" s="16">
        <f t="shared" si="30"/>
        <v>88</v>
      </c>
      <c r="AE23" s="16">
        <f t="shared" si="30"/>
        <v>3775</v>
      </c>
      <c r="AF23" s="16">
        <f t="shared" si="30"/>
        <v>0</v>
      </c>
      <c r="AG23" s="16">
        <f t="shared" si="30"/>
        <v>0</v>
      </c>
      <c r="AH23" s="16">
        <f t="shared" si="30"/>
        <v>0</v>
      </c>
      <c r="AI23" s="16">
        <f t="shared" si="30"/>
        <v>17</v>
      </c>
      <c r="AJ23" s="16">
        <f t="shared" si="30"/>
        <v>6</v>
      </c>
      <c r="AK23" s="16">
        <f t="shared" si="30"/>
        <v>1</v>
      </c>
      <c r="AL23" s="16">
        <f t="shared" si="30"/>
        <v>1</v>
      </c>
      <c r="AM23" s="16">
        <f t="shared" si="30"/>
        <v>75</v>
      </c>
      <c r="AN23" s="16">
        <f t="shared" si="30"/>
        <v>22</v>
      </c>
      <c r="AO23" s="16">
        <f t="shared" si="30"/>
        <v>121</v>
      </c>
      <c r="AP23" s="16">
        <f t="shared" si="30"/>
        <v>67</v>
      </c>
      <c r="AQ23" s="16">
        <f t="shared" si="30"/>
        <v>11</v>
      </c>
      <c r="AR23" s="16">
        <f t="shared" si="30"/>
        <v>1630</v>
      </c>
      <c r="AS23" s="16">
        <f t="shared" si="30"/>
        <v>918</v>
      </c>
      <c r="AT23" s="16">
        <f t="shared" si="30"/>
        <v>129</v>
      </c>
      <c r="AU23" s="16">
        <f t="shared" si="30"/>
        <v>31</v>
      </c>
      <c r="AV23" s="16">
        <f t="shared" si="30"/>
        <v>459</v>
      </c>
      <c r="AW23" s="16">
        <f t="shared" si="30"/>
        <v>12</v>
      </c>
      <c r="AX23" s="16">
        <f t="shared" si="30"/>
        <v>29</v>
      </c>
      <c r="AY23" s="16">
        <f t="shared" si="30"/>
        <v>90</v>
      </c>
      <c r="AZ23" s="16">
        <f t="shared" si="30"/>
        <v>56</v>
      </c>
      <c r="BA23" s="16">
        <f t="shared" si="30"/>
        <v>5</v>
      </c>
      <c r="BB23" s="16">
        <f t="shared" si="30"/>
        <v>1171</v>
      </c>
      <c r="BC23" s="16">
        <f t="shared" si="30"/>
        <v>781</v>
      </c>
      <c r="BD23" s="16">
        <f t="shared" si="30"/>
        <v>65</v>
      </c>
      <c r="BE23" s="16">
        <f t="shared" si="30"/>
        <v>90</v>
      </c>
      <c r="BF23" s="16">
        <f t="shared" si="30"/>
        <v>56</v>
      </c>
      <c r="BG23" s="16">
        <f t="shared" si="30"/>
        <v>5</v>
      </c>
      <c r="BH23" s="16">
        <f t="shared" si="30"/>
        <v>11</v>
      </c>
      <c r="BI23" s="16">
        <f t="shared" si="30"/>
        <v>1171</v>
      </c>
      <c r="BJ23" s="16">
        <f t="shared" si="30"/>
        <v>781</v>
      </c>
      <c r="BK23" s="16">
        <f t="shared" si="30"/>
        <v>65</v>
      </c>
      <c r="BL23" s="16">
        <f t="shared" si="30"/>
        <v>290</v>
      </c>
      <c r="BM23" s="16">
        <f t="shared" si="30"/>
        <v>0</v>
      </c>
      <c r="BN23" s="16">
        <f t="shared" si="30"/>
        <v>0</v>
      </c>
      <c r="BO23" s="16">
        <f t="shared" si="30"/>
        <v>0</v>
      </c>
      <c r="BP23" s="16">
        <f t="shared" ref="BP23:EA25" si="31">BP7-BP19</f>
        <v>0</v>
      </c>
      <c r="BQ23" s="16">
        <f t="shared" si="31"/>
        <v>28</v>
      </c>
      <c r="BR23" s="16">
        <f t="shared" si="31"/>
        <v>328</v>
      </c>
      <c r="BS23" s="16">
        <f t="shared" si="31"/>
        <v>2</v>
      </c>
      <c r="BT23" s="16">
        <f t="shared" si="31"/>
        <v>41</v>
      </c>
      <c r="BU23" s="16">
        <f t="shared" si="31"/>
        <v>1</v>
      </c>
      <c r="BV23" s="16">
        <f t="shared" si="31"/>
        <v>12</v>
      </c>
      <c r="BW23" s="16">
        <f t="shared" si="31"/>
        <v>1</v>
      </c>
      <c r="BX23" s="16">
        <f t="shared" si="31"/>
        <v>29</v>
      </c>
      <c r="BY23" s="16">
        <f t="shared" si="31"/>
        <v>4</v>
      </c>
      <c r="BZ23" s="16">
        <f t="shared" si="31"/>
        <v>37</v>
      </c>
      <c r="CA23" s="16">
        <f t="shared" si="31"/>
        <v>0</v>
      </c>
      <c r="CB23" s="16">
        <f t="shared" si="31"/>
        <v>0</v>
      </c>
      <c r="CC23" s="16">
        <f t="shared" si="31"/>
        <v>4</v>
      </c>
      <c r="CD23" s="16">
        <f t="shared" si="31"/>
        <v>37</v>
      </c>
      <c r="CE23" s="16">
        <f t="shared" si="31"/>
        <v>22</v>
      </c>
      <c r="CF23" s="16">
        <f t="shared" si="31"/>
        <v>250</v>
      </c>
      <c r="CG23" s="16">
        <f t="shared" si="31"/>
        <v>5</v>
      </c>
      <c r="CH23" s="16">
        <f t="shared" si="31"/>
        <v>112</v>
      </c>
      <c r="CI23" s="16">
        <f t="shared" si="31"/>
        <v>2</v>
      </c>
      <c r="CJ23" s="16">
        <f t="shared" si="31"/>
        <v>83</v>
      </c>
      <c r="CK23" s="16">
        <f t="shared" si="31"/>
        <v>0</v>
      </c>
      <c r="CL23" s="16">
        <f t="shared" si="31"/>
        <v>0</v>
      </c>
      <c r="CM23" s="16">
        <f t="shared" si="31"/>
        <v>0</v>
      </c>
      <c r="CN23" s="16">
        <f t="shared" si="31"/>
        <v>0</v>
      </c>
      <c r="CO23" s="16">
        <f t="shared" si="31"/>
        <v>0</v>
      </c>
      <c r="CP23" s="16">
        <f t="shared" si="31"/>
        <v>0</v>
      </c>
      <c r="CQ23" s="16">
        <f t="shared" si="31"/>
        <v>3</v>
      </c>
      <c r="CR23" s="16">
        <f t="shared" si="31"/>
        <v>29</v>
      </c>
      <c r="CS23" s="16">
        <f t="shared" si="31"/>
        <v>2</v>
      </c>
      <c r="CT23" s="16">
        <f t="shared" si="31"/>
        <v>18</v>
      </c>
      <c r="CU23" s="16">
        <f t="shared" si="31"/>
        <v>0</v>
      </c>
      <c r="CV23" s="16">
        <f t="shared" si="31"/>
        <v>0</v>
      </c>
      <c r="CW23" s="16">
        <f t="shared" si="31"/>
        <v>0</v>
      </c>
      <c r="CX23" s="16">
        <f t="shared" si="31"/>
        <v>0</v>
      </c>
      <c r="CY23" s="16">
        <f t="shared" si="31"/>
        <v>0</v>
      </c>
      <c r="CZ23" s="16">
        <f t="shared" si="31"/>
        <v>0</v>
      </c>
      <c r="DA23" s="16">
        <f t="shared" si="31"/>
        <v>0</v>
      </c>
      <c r="DB23" s="16">
        <f t="shared" si="31"/>
        <v>0</v>
      </c>
      <c r="DC23" s="16">
        <f t="shared" si="31"/>
        <v>0</v>
      </c>
      <c r="DD23" s="16">
        <f t="shared" si="31"/>
        <v>0</v>
      </c>
      <c r="DE23" s="16">
        <f t="shared" si="31"/>
        <v>2</v>
      </c>
      <c r="DF23" s="16">
        <f t="shared" si="31"/>
        <v>18</v>
      </c>
      <c r="DG23" s="16">
        <f t="shared" si="31"/>
        <v>2</v>
      </c>
      <c r="DH23" s="16">
        <f t="shared" si="31"/>
        <v>18</v>
      </c>
      <c r="DI23" s="16">
        <f t="shared" si="31"/>
        <v>0</v>
      </c>
      <c r="DJ23" s="16">
        <f t="shared" si="31"/>
        <v>0</v>
      </c>
      <c r="DK23" s="16">
        <f t="shared" si="31"/>
        <v>0</v>
      </c>
      <c r="DL23" s="16">
        <f t="shared" si="31"/>
        <v>0</v>
      </c>
      <c r="DM23" s="16">
        <f t="shared" si="31"/>
        <v>0</v>
      </c>
      <c r="DN23" s="16">
        <f t="shared" si="31"/>
        <v>0</v>
      </c>
      <c r="DO23" s="16">
        <f t="shared" si="31"/>
        <v>13</v>
      </c>
      <c r="DP23" s="16">
        <f t="shared" si="31"/>
        <v>180</v>
      </c>
      <c r="DQ23" s="16">
        <f t="shared" si="31"/>
        <v>2</v>
      </c>
      <c r="DR23" s="16">
        <f t="shared" si="31"/>
        <v>38</v>
      </c>
      <c r="DS23" s="16">
        <f t="shared" si="31"/>
        <v>2</v>
      </c>
      <c r="DT23" s="16">
        <f t="shared" si="31"/>
        <v>29</v>
      </c>
      <c r="DU23" s="16">
        <f t="shared" si="31"/>
        <v>0</v>
      </c>
      <c r="DV23" s="16">
        <f t="shared" si="31"/>
        <v>0</v>
      </c>
      <c r="DW23" s="16">
        <f t="shared" si="31"/>
        <v>9</v>
      </c>
      <c r="DX23" s="16">
        <f t="shared" si="31"/>
        <v>113</v>
      </c>
      <c r="DY23" s="16">
        <f t="shared" si="31"/>
        <v>8</v>
      </c>
      <c r="DZ23" s="16">
        <f t="shared" si="31"/>
        <v>78</v>
      </c>
      <c r="EA23" s="16">
        <f t="shared" si="31"/>
        <v>10</v>
      </c>
      <c r="EB23" s="16">
        <f t="shared" ref="EB23:GM25" si="32">EB7-EB19</f>
        <v>125</v>
      </c>
      <c r="EC23" s="16">
        <f t="shared" si="32"/>
        <v>18</v>
      </c>
      <c r="ED23" s="16">
        <f t="shared" si="32"/>
        <v>217</v>
      </c>
      <c r="EE23" s="16">
        <f t="shared" si="32"/>
        <v>1</v>
      </c>
      <c r="EF23" s="16">
        <f t="shared" si="32"/>
        <v>8</v>
      </c>
      <c r="EG23" s="16">
        <f t="shared" si="32"/>
        <v>1</v>
      </c>
      <c r="EH23" s="16">
        <f t="shared" si="32"/>
        <v>50</v>
      </c>
      <c r="EI23" s="16">
        <f t="shared" si="32"/>
        <v>4</v>
      </c>
      <c r="EJ23" s="16">
        <f t="shared" si="32"/>
        <v>55</v>
      </c>
      <c r="EK23" s="16">
        <f t="shared" si="32"/>
        <v>4</v>
      </c>
      <c r="EL23" s="16">
        <f t="shared" si="32"/>
        <v>166</v>
      </c>
      <c r="EM23" s="16">
        <f t="shared" si="32"/>
        <v>0</v>
      </c>
      <c r="EN23" s="16">
        <f t="shared" si="32"/>
        <v>0</v>
      </c>
      <c r="EO23" s="16">
        <f t="shared" si="32"/>
        <v>0</v>
      </c>
      <c r="EP23" s="16">
        <f t="shared" si="32"/>
        <v>0</v>
      </c>
      <c r="EQ23" s="16">
        <f t="shared" si="32"/>
        <v>3</v>
      </c>
      <c r="ER23" s="16">
        <f t="shared" si="32"/>
        <v>22</v>
      </c>
      <c r="ES23" s="16">
        <f t="shared" si="32"/>
        <v>0</v>
      </c>
      <c r="ET23" s="16">
        <f t="shared" si="32"/>
        <v>0</v>
      </c>
      <c r="EU23" s="16">
        <f t="shared" si="32"/>
        <v>4</v>
      </c>
      <c r="EV23" s="16">
        <f t="shared" si="32"/>
        <v>48</v>
      </c>
      <c r="EW23" s="16">
        <f t="shared" si="32"/>
        <v>2985</v>
      </c>
      <c r="EX23" s="16">
        <f t="shared" si="32"/>
        <v>1266</v>
      </c>
      <c r="EY23" s="16">
        <f t="shared" si="32"/>
        <v>1156</v>
      </c>
      <c r="EZ23" s="16">
        <f t="shared" si="32"/>
        <v>2621</v>
      </c>
      <c r="FA23" s="16">
        <f t="shared" si="32"/>
        <v>1123</v>
      </c>
      <c r="FB23" s="16">
        <f t="shared" si="32"/>
        <v>988</v>
      </c>
      <c r="FC23" s="16">
        <f t="shared" si="32"/>
        <v>84</v>
      </c>
      <c r="FD23" s="16">
        <f t="shared" si="32"/>
        <v>1496</v>
      </c>
      <c r="FE23" s="16">
        <f t="shared" si="32"/>
        <v>75</v>
      </c>
      <c r="FF23" s="16">
        <f t="shared" si="32"/>
        <v>617</v>
      </c>
      <c r="FG23" s="16">
        <f t="shared" si="32"/>
        <v>168</v>
      </c>
      <c r="FH23" s="16">
        <f t="shared" si="32"/>
        <v>226</v>
      </c>
      <c r="FI23" s="16">
        <f t="shared" si="32"/>
        <v>598</v>
      </c>
      <c r="FJ23" s="16">
        <f t="shared" si="32"/>
        <v>168</v>
      </c>
      <c r="FK23" s="16">
        <f t="shared" si="32"/>
        <v>193</v>
      </c>
      <c r="FL23" s="16">
        <f t="shared" si="32"/>
        <v>42</v>
      </c>
      <c r="FM23" s="16">
        <f t="shared" si="32"/>
        <v>117</v>
      </c>
      <c r="FN23" s="16">
        <f t="shared" si="32"/>
        <v>10</v>
      </c>
      <c r="FO23" s="16">
        <f t="shared" si="32"/>
        <v>167692</v>
      </c>
      <c r="FP23" s="16">
        <f t="shared" si="32"/>
        <v>35541</v>
      </c>
      <c r="FQ23" s="16">
        <f t="shared" si="32"/>
        <v>49738</v>
      </c>
      <c r="FR23" s="16">
        <f t="shared" si="32"/>
        <v>154724</v>
      </c>
      <c r="FS23" s="16">
        <f t="shared" si="32"/>
        <v>31923</v>
      </c>
      <c r="FT23" s="16">
        <f t="shared" si="32"/>
        <v>43255</v>
      </c>
      <c r="FU23" s="16">
        <f t="shared" si="32"/>
        <v>5040</v>
      </c>
      <c r="FV23" s="16">
        <f t="shared" si="32"/>
        <v>14367</v>
      </c>
      <c r="FW23" s="16">
        <f t="shared" si="32"/>
        <v>2687</v>
      </c>
      <c r="FX23" s="16">
        <f t="shared" si="32"/>
        <v>5147</v>
      </c>
      <c r="FY23" s="16">
        <f t="shared" si="32"/>
        <v>14025</v>
      </c>
      <c r="FZ23" s="16">
        <f t="shared" si="32"/>
        <v>2687</v>
      </c>
      <c r="GA23" s="16">
        <f t="shared" si="32"/>
        <v>4628</v>
      </c>
      <c r="GB23" s="16">
        <f t="shared" si="32"/>
        <v>280</v>
      </c>
      <c r="GC23" s="16">
        <f t="shared" si="32"/>
        <v>52</v>
      </c>
      <c r="GD23" s="16">
        <f t="shared" si="32"/>
        <v>52</v>
      </c>
      <c r="GE23" s="16">
        <f t="shared" si="32"/>
        <v>37</v>
      </c>
      <c r="GF23" s="16">
        <f t="shared" si="32"/>
        <v>0</v>
      </c>
      <c r="GG23" s="16">
        <f t="shared" si="32"/>
        <v>0</v>
      </c>
      <c r="GH23" s="16">
        <f t="shared" si="32"/>
        <v>0</v>
      </c>
      <c r="GI23" s="16">
        <f t="shared" si="32"/>
        <v>0</v>
      </c>
      <c r="GJ23" s="16">
        <f t="shared" si="32"/>
        <v>1</v>
      </c>
      <c r="GK23" s="16">
        <f t="shared" si="32"/>
        <v>8</v>
      </c>
      <c r="GL23" s="16">
        <f t="shared" si="32"/>
        <v>13</v>
      </c>
      <c r="GM23" s="16">
        <f t="shared" si="32"/>
        <v>15</v>
      </c>
      <c r="GN23" s="16">
        <f t="shared" ref="GN23:HH25" si="33">GN7-GN19</f>
        <v>24</v>
      </c>
      <c r="GO23" s="49">
        <f t="shared" si="33"/>
        <v>29433.599999999999</v>
      </c>
      <c r="GP23" s="49">
        <f t="shared" si="33"/>
        <v>14371.4</v>
      </c>
      <c r="GQ23" s="49">
        <f t="shared" si="33"/>
        <v>13692.9</v>
      </c>
      <c r="GR23" s="49">
        <f t="shared" si="33"/>
        <v>1369.3</v>
      </c>
      <c r="GS23" s="49">
        <f t="shared" si="33"/>
        <v>1348.8</v>
      </c>
      <c r="GT23" s="49">
        <f t="shared" si="33"/>
        <v>0</v>
      </c>
      <c r="GU23" s="49">
        <f t="shared" si="33"/>
        <v>20.5</v>
      </c>
      <c r="GV23" s="49">
        <f t="shared" si="33"/>
        <v>0</v>
      </c>
      <c r="GW23" s="49">
        <f t="shared" si="33"/>
        <v>29454.5</v>
      </c>
      <c r="GX23" s="49">
        <f t="shared" si="33"/>
        <v>22569.7</v>
      </c>
      <c r="GY23" s="49">
        <f t="shared" si="33"/>
        <v>0</v>
      </c>
      <c r="GZ23" s="49">
        <f t="shared" si="33"/>
        <v>17077.099999999999</v>
      </c>
      <c r="HA23" s="49">
        <f t="shared" si="33"/>
        <v>0</v>
      </c>
      <c r="HB23" s="49">
        <f t="shared" si="33"/>
        <v>0</v>
      </c>
      <c r="HC23" s="49">
        <f t="shared" si="33"/>
        <v>0</v>
      </c>
      <c r="HD23" s="49">
        <f t="shared" si="33"/>
        <v>18.899999999999999</v>
      </c>
      <c r="HE23" s="49">
        <f t="shared" si="33"/>
        <v>0</v>
      </c>
      <c r="HF23" s="49">
        <f t="shared" si="33"/>
        <v>18.899999999999999</v>
      </c>
      <c r="HG23" s="49">
        <f t="shared" si="33"/>
        <v>145</v>
      </c>
      <c r="HH23" s="49">
        <f t="shared" si="33"/>
        <v>0</v>
      </c>
    </row>
    <row r="24" spans="1:216" ht="15.75">
      <c r="A24" s="10" t="s">
        <v>239</v>
      </c>
      <c r="B24" s="5" t="s">
        <v>20</v>
      </c>
      <c r="C24" s="16">
        <f t="shared" ref="C24:R25" si="34">C8-C20</f>
        <v>14</v>
      </c>
      <c r="D24" s="16">
        <f t="shared" si="34"/>
        <v>0</v>
      </c>
      <c r="E24" s="16">
        <f t="shared" si="34"/>
        <v>0</v>
      </c>
      <c r="F24" s="16">
        <f t="shared" si="34"/>
        <v>6</v>
      </c>
      <c r="G24" s="16">
        <f t="shared" si="34"/>
        <v>0</v>
      </c>
      <c r="H24" s="16">
        <f t="shared" si="34"/>
        <v>0</v>
      </c>
      <c r="I24" s="16">
        <f t="shared" si="34"/>
        <v>0</v>
      </c>
      <c r="J24" s="16">
        <f t="shared" si="34"/>
        <v>0</v>
      </c>
      <c r="K24" s="16">
        <f t="shared" si="34"/>
        <v>3</v>
      </c>
      <c r="L24" s="16">
        <f t="shared" si="34"/>
        <v>0</v>
      </c>
      <c r="M24" s="16">
        <f t="shared" si="34"/>
        <v>0</v>
      </c>
      <c r="N24" s="16">
        <f t="shared" si="34"/>
        <v>14</v>
      </c>
      <c r="O24" s="16">
        <f t="shared" si="34"/>
        <v>14</v>
      </c>
      <c r="P24" s="16">
        <f t="shared" si="34"/>
        <v>0</v>
      </c>
      <c r="Q24" s="16">
        <f t="shared" si="34"/>
        <v>0</v>
      </c>
      <c r="R24" s="16">
        <f t="shared" si="34"/>
        <v>3</v>
      </c>
      <c r="S24" s="16">
        <f t="shared" si="30"/>
        <v>0</v>
      </c>
      <c r="T24" s="16">
        <f t="shared" si="30"/>
        <v>0</v>
      </c>
      <c r="U24" s="16">
        <f t="shared" si="30"/>
        <v>14</v>
      </c>
      <c r="V24" s="16">
        <f t="shared" si="30"/>
        <v>0</v>
      </c>
      <c r="W24" s="16">
        <f t="shared" si="30"/>
        <v>0</v>
      </c>
      <c r="X24" s="16">
        <f t="shared" si="30"/>
        <v>58</v>
      </c>
      <c r="Y24" s="16">
        <f t="shared" si="30"/>
        <v>0</v>
      </c>
      <c r="Z24" s="16">
        <f t="shared" si="30"/>
        <v>0</v>
      </c>
      <c r="AA24" s="16">
        <f t="shared" si="30"/>
        <v>0</v>
      </c>
      <c r="AB24" s="16">
        <f t="shared" si="30"/>
        <v>14</v>
      </c>
      <c r="AC24" s="16">
        <f t="shared" si="30"/>
        <v>2210</v>
      </c>
      <c r="AD24" s="16">
        <f t="shared" si="30"/>
        <v>44</v>
      </c>
      <c r="AE24" s="16">
        <f t="shared" si="30"/>
        <v>2722</v>
      </c>
      <c r="AF24" s="16">
        <f t="shared" si="30"/>
        <v>0</v>
      </c>
      <c r="AG24" s="16">
        <f t="shared" si="30"/>
        <v>0</v>
      </c>
      <c r="AH24" s="16">
        <f t="shared" si="30"/>
        <v>0</v>
      </c>
      <c r="AI24" s="16">
        <f t="shared" si="30"/>
        <v>6</v>
      </c>
      <c r="AJ24" s="16">
        <f t="shared" si="30"/>
        <v>3</v>
      </c>
      <c r="AK24" s="16">
        <f t="shared" si="30"/>
        <v>0</v>
      </c>
      <c r="AL24" s="16">
        <f t="shared" si="30"/>
        <v>0</v>
      </c>
      <c r="AM24" s="16">
        <f t="shared" si="30"/>
        <v>0</v>
      </c>
      <c r="AN24" s="16">
        <f t="shared" si="30"/>
        <v>0</v>
      </c>
      <c r="AO24" s="16">
        <f t="shared" si="30"/>
        <v>97</v>
      </c>
      <c r="AP24" s="16">
        <f t="shared" si="30"/>
        <v>53</v>
      </c>
      <c r="AQ24" s="16">
        <f t="shared" si="30"/>
        <v>10</v>
      </c>
      <c r="AR24" s="16">
        <f t="shared" si="30"/>
        <v>1156</v>
      </c>
      <c r="AS24" s="16">
        <f t="shared" si="30"/>
        <v>579</v>
      </c>
      <c r="AT24" s="16">
        <f t="shared" si="30"/>
        <v>114</v>
      </c>
      <c r="AU24" s="16">
        <f t="shared" si="30"/>
        <v>30</v>
      </c>
      <c r="AV24" s="16">
        <f t="shared" si="30"/>
        <v>445</v>
      </c>
      <c r="AW24" s="16">
        <f t="shared" si="30"/>
        <v>4</v>
      </c>
      <c r="AX24" s="16">
        <f t="shared" si="30"/>
        <v>19</v>
      </c>
      <c r="AY24" s="16">
        <f t="shared" si="30"/>
        <v>67</v>
      </c>
      <c r="AZ24" s="16">
        <f t="shared" si="30"/>
        <v>43</v>
      </c>
      <c r="BA24" s="16">
        <f t="shared" si="30"/>
        <v>4</v>
      </c>
      <c r="BB24" s="16">
        <f t="shared" si="30"/>
        <v>711</v>
      </c>
      <c r="BC24" s="16">
        <f t="shared" si="30"/>
        <v>456</v>
      </c>
      <c r="BD24" s="16">
        <f t="shared" si="30"/>
        <v>50</v>
      </c>
      <c r="BE24" s="16">
        <f t="shared" si="30"/>
        <v>67</v>
      </c>
      <c r="BF24" s="16">
        <f t="shared" si="30"/>
        <v>43</v>
      </c>
      <c r="BG24" s="16">
        <f t="shared" si="30"/>
        <v>4</v>
      </c>
      <c r="BH24" s="16">
        <f t="shared" si="30"/>
        <v>0</v>
      </c>
      <c r="BI24" s="16">
        <f t="shared" si="30"/>
        <v>711</v>
      </c>
      <c r="BJ24" s="16">
        <f t="shared" si="30"/>
        <v>456</v>
      </c>
      <c r="BK24" s="16">
        <f t="shared" si="30"/>
        <v>50</v>
      </c>
      <c r="BL24" s="16">
        <f t="shared" si="30"/>
        <v>0</v>
      </c>
      <c r="BM24" s="16">
        <f t="shared" si="30"/>
        <v>0</v>
      </c>
      <c r="BN24" s="16">
        <f t="shared" si="30"/>
        <v>0</v>
      </c>
      <c r="BO24" s="16">
        <f t="shared" si="30"/>
        <v>0</v>
      </c>
      <c r="BP24" s="16">
        <f t="shared" si="31"/>
        <v>0</v>
      </c>
      <c r="BQ24" s="16">
        <f t="shared" si="31"/>
        <v>20</v>
      </c>
      <c r="BR24" s="16">
        <f t="shared" si="31"/>
        <v>219</v>
      </c>
      <c r="BS24" s="16">
        <f t="shared" si="31"/>
        <v>1</v>
      </c>
      <c r="BT24" s="16">
        <f t="shared" si="31"/>
        <v>12</v>
      </c>
      <c r="BU24" s="16">
        <f t="shared" si="31"/>
        <v>1</v>
      </c>
      <c r="BV24" s="16">
        <f t="shared" si="31"/>
        <v>12</v>
      </c>
      <c r="BW24" s="16">
        <f t="shared" si="31"/>
        <v>0</v>
      </c>
      <c r="BX24" s="16">
        <f t="shared" si="31"/>
        <v>0</v>
      </c>
      <c r="BY24" s="16">
        <f t="shared" si="31"/>
        <v>1</v>
      </c>
      <c r="BZ24" s="16">
        <f t="shared" si="31"/>
        <v>12</v>
      </c>
      <c r="CA24" s="16">
        <f t="shared" si="31"/>
        <v>0</v>
      </c>
      <c r="CB24" s="16">
        <f t="shared" si="31"/>
        <v>0</v>
      </c>
      <c r="CC24" s="16">
        <f t="shared" si="31"/>
        <v>1</v>
      </c>
      <c r="CD24" s="16">
        <f t="shared" si="31"/>
        <v>12</v>
      </c>
      <c r="CE24" s="16">
        <f t="shared" si="31"/>
        <v>18</v>
      </c>
      <c r="CF24" s="16">
        <f t="shared" si="31"/>
        <v>195</v>
      </c>
      <c r="CG24" s="16">
        <f t="shared" si="31"/>
        <v>3</v>
      </c>
      <c r="CH24" s="16">
        <f t="shared" si="31"/>
        <v>29</v>
      </c>
      <c r="CI24" s="16">
        <f t="shared" si="31"/>
        <v>0</v>
      </c>
      <c r="CJ24" s="16">
        <f t="shared" si="31"/>
        <v>0</v>
      </c>
      <c r="CK24" s="16">
        <f t="shared" si="31"/>
        <v>0</v>
      </c>
      <c r="CL24" s="16">
        <f t="shared" si="31"/>
        <v>0</v>
      </c>
      <c r="CM24" s="16">
        <f t="shared" si="31"/>
        <v>0</v>
      </c>
      <c r="CN24" s="16">
        <f t="shared" si="31"/>
        <v>0</v>
      </c>
      <c r="CO24" s="16">
        <f t="shared" si="31"/>
        <v>0</v>
      </c>
      <c r="CP24" s="16">
        <f t="shared" si="31"/>
        <v>0</v>
      </c>
      <c r="CQ24" s="16">
        <f t="shared" si="31"/>
        <v>3</v>
      </c>
      <c r="CR24" s="16">
        <f t="shared" si="31"/>
        <v>29</v>
      </c>
      <c r="CS24" s="16">
        <f t="shared" si="31"/>
        <v>1</v>
      </c>
      <c r="CT24" s="16">
        <f t="shared" si="31"/>
        <v>8</v>
      </c>
      <c r="CU24" s="16">
        <f t="shared" si="31"/>
        <v>0</v>
      </c>
      <c r="CV24" s="16">
        <f t="shared" si="31"/>
        <v>0</v>
      </c>
      <c r="CW24" s="16">
        <f t="shared" si="31"/>
        <v>0</v>
      </c>
      <c r="CX24" s="16">
        <f t="shared" si="31"/>
        <v>0</v>
      </c>
      <c r="CY24" s="16">
        <f t="shared" si="31"/>
        <v>0</v>
      </c>
      <c r="CZ24" s="16">
        <f t="shared" si="31"/>
        <v>0</v>
      </c>
      <c r="DA24" s="16">
        <f t="shared" si="31"/>
        <v>0</v>
      </c>
      <c r="DB24" s="16">
        <f t="shared" si="31"/>
        <v>0</v>
      </c>
      <c r="DC24" s="16">
        <f t="shared" si="31"/>
        <v>0</v>
      </c>
      <c r="DD24" s="16">
        <f t="shared" si="31"/>
        <v>0</v>
      </c>
      <c r="DE24" s="16">
        <f t="shared" si="31"/>
        <v>1</v>
      </c>
      <c r="DF24" s="16">
        <f t="shared" si="31"/>
        <v>8</v>
      </c>
      <c r="DG24" s="16">
        <f t="shared" si="31"/>
        <v>1</v>
      </c>
      <c r="DH24" s="16">
        <f t="shared" si="31"/>
        <v>8</v>
      </c>
      <c r="DI24" s="16">
        <f t="shared" si="31"/>
        <v>0</v>
      </c>
      <c r="DJ24" s="16">
        <f t="shared" si="31"/>
        <v>0</v>
      </c>
      <c r="DK24" s="16">
        <f t="shared" si="31"/>
        <v>0</v>
      </c>
      <c r="DL24" s="16">
        <f t="shared" si="31"/>
        <v>0</v>
      </c>
      <c r="DM24" s="16">
        <f t="shared" si="31"/>
        <v>0</v>
      </c>
      <c r="DN24" s="16">
        <f t="shared" si="31"/>
        <v>0</v>
      </c>
      <c r="DO24" s="16">
        <f t="shared" si="31"/>
        <v>8</v>
      </c>
      <c r="DP24" s="16">
        <f t="shared" si="31"/>
        <v>80</v>
      </c>
      <c r="DQ24" s="16">
        <f t="shared" si="31"/>
        <v>1</v>
      </c>
      <c r="DR24" s="16">
        <f t="shared" si="31"/>
        <v>10</v>
      </c>
      <c r="DS24" s="16">
        <f t="shared" si="31"/>
        <v>1</v>
      </c>
      <c r="DT24" s="16">
        <f t="shared" si="31"/>
        <v>9</v>
      </c>
      <c r="DU24" s="16">
        <f t="shared" si="31"/>
        <v>0</v>
      </c>
      <c r="DV24" s="16">
        <f t="shared" si="31"/>
        <v>0</v>
      </c>
      <c r="DW24" s="16">
        <f t="shared" si="31"/>
        <v>6</v>
      </c>
      <c r="DX24" s="16">
        <f t="shared" si="31"/>
        <v>61</v>
      </c>
      <c r="DY24" s="16">
        <f t="shared" si="31"/>
        <v>7</v>
      </c>
      <c r="DZ24" s="16">
        <f t="shared" si="31"/>
        <v>68</v>
      </c>
      <c r="EA24" s="16">
        <f t="shared" si="31"/>
        <v>9</v>
      </c>
      <c r="EB24" s="16">
        <f t="shared" si="32"/>
        <v>106</v>
      </c>
      <c r="EC24" s="16">
        <f t="shared" si="32"/>
        <v>15</v>
      </c>
      <c r="ED24" s="16">
        <f t="shared" si="32"/>
        <v>152</v>
      </c>
      <c r="EE24" s="16">
        <f t="shared" si="32"/>
        <v>1</v>
      </c>
      <c r="EF24" s="16">
        <f t="shared" si="32"/>
        <v>8</v>
      </c>
      <c r="EG24" s="16">
        <f t="shared" si="32"/>
        <v>0</v>
      </c>
      <c r="EH24" s="16">
        <f t="shared" si="32"/>
        <v>0</v>
      </c>
      <c r="EI24" s="16">
        <f t="shared" si="32"/>
        <v>3</v>
      </c>
      <c r="EJ24" s="16">
        <f t="shared" si="32"/>
        <v>41</v>
      </c>
      <c r="EK24" s="16">
        <f t="shared" si="32"/>
        <v>0</v>
      </c>
      <c r="EL24" s="16">
        <f t="shared" si="32"/>
        <v>0</v>
      </c>
      <c r="EM24" s="16">
        <f t="shared" si="32"/>
        <v>0</v>
      </c>
      <c r="EN24" s="16">
        <f t="shared" si="32"/>
        <v>0</v>
      </c>
      <c r="EO24" s="16">
        <f t="shared" si="32"/>
        <v>0</v>
      </c>
      <c r="EP24" s="16">
        <f t="shared" si="32"/>
        <v>0</v>
      </c>
      <c r="EQ24" s="16">
        <f t="shared" si="32"/>
        <v>0</v>
      </c>
      <c r="ER24" s="16">
        <f t="shared" si="32"/>
        <v>0</v>
      </c>
      <c r="ES24" s="16">
        <f t="shared" si="32"/>
        <v>0</v>
      </c>
      <c r="ET24" s="16">
        <f t="shared" si="32"/>
        <v>0</v>
      </c>
      <c r="EU24" s="16">
        <f t="shared" si="32"/>
        <v>0</v>
      </c>
      <c r="EV24" s="16">
        <f t="shared" si="32"/>
        <v>0</v>
      </c>
      <c r="EW24" s="16">
        <f t="shared" si="32"/>
        <v>2541</v>
      </c>
      <c r="EX24" s="16">
        <f t="shared" si="32"/>
        <v>1071</v>
      </c>
      <c r="EY24" s="16">
        <f t="shared" si="32"/>
        <v>1000</v>
      </c>
      <c r="EZ24" s="16">
        <f t="shared" si="32"/>
        <v>2214</v>
      </c>
      <c r="FA24" s="16">
        <f t="shared" si="32"/>
        <v>943</v>
      </c>
      <c r="FB24" s="16">
        <f t="shared" si="32"/>
        <v>845</v>
      </c>
      <c r="FC24" s="16">
        <f t="shared" si="32"/>
        <v>28</v>
      </c>
      <c r="FD24" s="16">
        <f t="shared" si="32"/>
        <v>1341</v>
      </c>
      <c r="FE24" s="16">
        <f t="shared" si="32"/>
        <v>0</v>
      </c>
      <c r="FF24" s="16">
        <f t="shared" si="32"/>
        <v>287</v>
      </c>
      <c r="FG24" s="16">
        <f t="shared" si="32"/>
        <v>12</v>
      </c>
      <c r="FH24" s="16">
        <f t="shared" si="32"/>
        <v>104</v>
      </c>
      <c r="FI24" s="16">
        <f t="shared" si="32"/>
        <v>268</v>
      </c>
      <c r="FJ24" s="16">
        <f t="shared" si="32"/>
        <v>12</v>
      </c>
      <c r="FK24" s="16">
        <f t="shared" si="32"/>
        <v>71</v>
      </c>
      <c r="FL24" s="16">
        <f t="shared" si="32"/>
        <v>0</v>
      </c>
      <c r="FM24" s="16">
        <f t="shared" si="32"/>
        <v>7</v>
      </c>
      <c r="FN24" s="16">
        <f t="shared" si="32"/>
        <v>0</v>
      </c>
      <c r="FO24" s="16">
        <f t="shared" si="32"/>
        <v>134185</v>
      </c>
      <c r="FP24" s="16">
        <f t="shared" si="32"/>
        <v>27403</v>
      </c>
      <c r="FQ24" s="16">
        <f t="shared" si="32"/>
        <v>41985</v>
      </c>
      <c r="FR24" s="16">
        <f t="shared" si="32"/>
        <v>123203</v>
      </c>
      <c r="FS24" s="16">
        <f t="shared" si="32"/>
        <v>24425</v>
      </c>
      <c r="FT24" s="16">
        <f t="shared" si="32"/>
        <v>36139</v>
      </c>
      <c r="FU24" s="16">
        <f t="shared" si="32"/>
        <v>0</v>
      </c>
      <c r="FV24" s="16">
        <f t="shared" si="32"/>
        <v>4384</v>
      </c>
      <c r="FW24" s="16">
        <f t="shared" si="32"/>
        <v>191</v>
      </c>
      <c r="FX24" s="16">
        <f t="shared" si="32"/>
        <v>1609</v>
      </c>
      <c r="FY24" s="16">
        <f t="shared" si="32"/>
        <v>4042</v>
      </c>
      <c r="FZ24" s="16">
        <f t="shared" si="32"/>
        <v>191</v>
      </c>
      <c r="GA24" s="16">
        <f t="shared" si="32"/>
        <v>1090</v>
      </c>
      <c r="GB24" s="16">
        <f t="shared" si="32"/>
        <v>0</v>
      </c>
      <c r="GC24" s="16">
        <f t="shared" si="32"/>
        <v>16</v>
      </c>
      <c r="GD24" s="16">
        <f t="shared" si="32"/>
        <v>16</v>
      </c>
      <c r="GE24" s="16">
        <f t="shared" si="32"/>
        <v>9</v>
      </c>
      <c r="GF24" s="16">
        <f t="shared" si="32"/>
        <v>0</v>
      </c>
      <c r="GG24" s="16">
        <f t="shared" si="32"/>
        <v>0</v>
      </c>
      <c r="GH24" s="16">
        <f t="shared" si="32"/>
        <v>0</v>
      </c>
      <c r="GI24" s="16">
        <f t="shared" si="32"/>
        <v>0</v>
      </c>
      <c r="GJ24" s="16">
        <f t="shared" si="32"/>
        <v>1</v>
      </c>
      <c r="GK24" s="16">
        <f t="shared" si="32"/>
        <v>1</v>
      </c>
      <c r="GL24" s="16">
        <f t="shared" si="32"/>
        <v>2</v>
      </c>
      <c r="GM24" s="16">
        <f t="shared" si="32"/>
        <v>6</v>
      </c>
      <c r="GN24" s="16">
        <f t="shared" si="33"/>
        <v>8</v>
      </c>
      <c r="GO24" s="49">
        <f t="shared" si="33"/>
        <v>5039.8</v>
      </c>
      <c r="GP24" s="49">
        <f t="shared" si="33"/>
        <v>3890.6</v>
      </c>
      <c r="GQ24" s="49">
        <f t="shared" si="33"/>
        <v>1063.4000000000001</v>
      </c>
      <c r="GR24" s="49">
        <f t="shared" si="33"/>
        <v>85.8</v>
      </c>
      <c r="GS24" s="49">
        <f t="shared" si="33"/>
        <v>85.8</v>
      </c>
      <c r="GT24" s="49">
        <f t="shared" si="33"/>
        <v>0</v>
      </c>
      <c r="GU24" s="49">
        <f t="shared" si="33"/>
        <v>0</v>
      </c>
      <c r="GV24" s="49">
        <f t="shared" si="33"/>
        <v>0</v>
      </c>
      <c r="GW24" s="49">
        <f t="shared" si="33"/>
        <v>5039.8</v>
      </c>
      <c r="GX24" s="49">
        <f t="shared" si="33"/>
        <v>3890</v>
      </c>
      <c r="GY24" s="49">
        <f t="shared" si="33"/>
        <v>0</v>
      </c>
      <c r="GZ24" s="49">
        <f t="shared" si="33"/>
        <v>2029</v>
      </c>
      <c r="HA24" s="49">
        <f t="shared" si="33"/>
        <v>0</v>
      </c>
      <c r="HB24" s="49">
        <f t="shared" si="33"/>
        <v>0</v>
      </c>
      <c r="HC24" s="49">
        <f t="shared" si="33"/>
        <v>0</v>
      </c>
      <c r="HD24" s="49">
        <f t="shared" si="33"/>
        <v>14.1</v>
      </c>
      <c r="HE24" s="49">
        <f t="shared" si="33"/>
        <v>0</v>
      </c>
      <c r="HF24" s="49">
        <f t="shared" si="33"/>
        <v>14.1</v>
      </c>
      <c r="HG24" s="49">
        <f t="shared" si="33"/>
        <v>0</v>
      </c>
      <c r="HH24" s="49">
        <f t="shared" si="33"/>
        <v>0</v>
      </c>
    </row>
    <row r="25" spans="1:216" ht="15.75">
      <c r="A25" s="10" t="s">
        <v>241</v>
      </c>
      <c r="B25" s="5" t="s">
        <v>22</v>
      </c>
      <c r="C25" s="16">
        <f t="shared" si="34"/>
        <v>1</v>
      </c>
      <c r="D25" s="16">
        <f t="shared" ref="D25:BO25" si="35">D9-D21</f>
        <v>0</v>
      </c>
      <c r="E25" s="16">
        <f t="shared" si="35"/>
        <v>0</v>
      </c>
      <c r="F25" s="16">
        <f t="shared" si="35"/>
        <v>1</v>
      </c>
      <c r="G25" s="16">
        <f t="shared" si="35"/>
        <v>0</v>
      </c>
      <c r="H25" s="16">
        <f t="shared" si="35"/>
        <v>0</v>
      </c>
      <c r="I25" s="16">
        <f t="shared" si="35"/>
        <v>0</v>
      </c>
      <c r="J25" s="16">
        <f t="shared" si="35"/>
        <v>0</v>
      </c>
      <c r="K25" s="16">
        <f t="shared" si="35"/>
        <v>0</v>
      </c>
      <c r="L25" s="16">
        <f t="shared" si="35"/>
        <v>1</v>
      </c>
      <c r="M25" s="16">
        <f t="shared" si="35"/>
        <v>1</v>
      </c>
      <c r="N25" s="16">
        <f t="shared" si="35"/>
        <v>0</v>
      </c>
      <c r="O25" s="16">
        <f t="shared" si="35"/>
        <v>0</v>
      </c>
      <c r="P25" s="16">
        <f t="shared" si="35"/>
        <v>0</v>
      </c>
      <c r="Q25" s="16">
        <f t="shared" si="35"/>
        <v>0</v>
      </c>
      <c r="R25" s="16">
        <f t="shared" si="35"/>
        <v>0</v>
      </c>
      <c r="S25" s="16">
        <f t="shared" si="35"/>
        <v>0</v>
      </c>
      <c r="T25" s="16">
        <f t="shared" si="35"/>
        <v>0</v>
      </c>
      <c r="U25" s="16">
        <f t="shared" si="35"/>
        <v>0</v>
      </c>
      <c r="V25" s="16">
        <f t="shared" si="35"/>
        <v>0</v>
      </c>
      <c r="W25" s="16">
        <f t="shared" si="35"/>
        <v>0</v>
      </c>
      <c r="X25" s="16">
        <f t="shared" si="35"/>
        <v>0</v>
      </c>
      <c r="Y25" s="16">
        <f t="shared" si="35"/>
        <v>0</v>
      </c>
      <c r="Z25" s="16">
        <f t="shared" si="35"/>
        <v>0</v>
      </c>
      <c r="AA25" s="16">
        <f t="shared" si="35"/>
        <v>0</v>
      </c>
      <c r="AB25" s="16">
        <f t="shared" si="35"/>
        <v>0</v>
      </c>
      <c r="AC25" s="16">
        <f t="shared" si="35"/>
        <v>0</v>
      </c>
      <c r="AD25" s="16">
        <f t="shared" si="35"/>
        <v>0</v>
      </c>
      <c r="AE25" s="16">
        <f t="shared" si="35"/>
        <v>0</v>
      </c>
      <c r="AF25" s="16">
        <f t="shared" si="35"/>
        <v>0</v>
      </c>
      <c r="AG25" s="16">
        <f t="shared" si="35"/>
        <v>0</v>
      </c>
      <c r="AH25" s="16">
        <f t="shared" si="35"/>
        <v>0</v>
      </c>
      <c r="AI25" s="16">
        <f t="shared" si="35"/>
        <v>1</v>
      </c>
      <c r="AJ25" s="16">
        <f t="shared" si="35"/>
        <v>0</v>
      </c>
      <c r="AK25" s="16">
        <f t="shared" si="35"/>
        <v>1</v>
      </c>
      <c r="AL25" s="16">
        <f t="shared" si="35"/>
        <v>1</v>
      </c>
      <c r="AM25" s="16">
        <f t="shared" si="35"/>
        <v>75</v>
      </c>
      <c r="AN25" s="16">
        <f t="shared" si="35"/>
        <v>22</v>
      </c>
      <c r="AO25" s="16">
        <f t="shared" si="35"/>
        <v>0</v>
      </c>
      <c r="AP25" s="16">
        <f t="shared" si="35"/>
        <v>0</v>
      </c>
      <c r="AQ25" s="16">
        <f t="shared" si="35"/>
        <v>0</v>
      </c>
      <c r="AR25" s="16">
        <f t="shared" si="35"/>
        <v>0</v>
      </c>
      <c r="AS25" s="16">
        <f t="shared" si="35"/>
        <v>0</v>
      </c>
      <c r="AT25" s="16">
        <f t="shared" si="35"/>
        <v>0</v>
      </c>
      <c r="AU25" s="16">
        <f t="shared" si="35"/>
        <v>0</v>
      </c>
      <c r="AV25" s="16">
        <f t="shared" si="35"/>
        <v>0</v>
      </c>
      <c r="AW25" s="16">
        <f t="shared" si="35"/>
        <v>0</v>
      </c>
      <c r="AX25" s="16">
        <f t="shared" si="35"/>
        <v>0</v>
      </c>
      <c r="AY25" s="16">
        <f t="shared" si="35"/>
        <v>0</v>
      </c>
      <c r="AZ25" s="16">
        <f t="shared" si="35"/>
        <v>0</v>
      </c>
      <c r="BA25" s="16">
        <f t="shared" si="35"/>
        <v>0</v>
      </c>
      <c r="BB25" s="16">
        <f t="shared" si="35"/>
        <v>0</v>
      </c>
      <c r="BC25" s="16">
        <f t="shared" si="35"/>
        <v>0</v>
      </c>
      <c r="BD25" s="16">
        <f t="shared" si="35"/>
        <v>0</v>
      </c>
      <c r="BE25" s="16">
        <f t="shared" si="35"/>
        <v>0</v>
      </c>
      <c r="BF25" s="16">
        <f t="shared" si="35"/>
        <v>0</v>
      </c>
      <c r="BG25" s="16">
        <f t="shared" si="35"/>
        <v>0</v>
      </c>
      <c r="BH25" s="16">
        <f t="shared" si="35"/>
        <v>0</v>
      </c>
      <c r="BI25" s="16">
        <f t="shared" si="35"/>
        <v>0</v>
      </c>
      <c r="BJ25" s="16">
        <f t="shared" si="35"/>
        <v>0</v>
      </c>
      <c r="BK25" s="16">
        <f t="shared" si="35"/>
        <v>0</v>
      </c>
      <c r="BL25" s="16">
        <f t="shared" si="35"/>
        <v>0</v>
      </c>
      <c r="BM25" s="16">
        <f t="shared" si="35"/>
        <v>0</v>
      </c>
      <c r="BN25" s="16">
        <f t="shared" si="35"/>
        <v>0</v>
      </c>
      <c r="BO25" s="16">
        <f t="shared" si="35"/>
        <v>0</v>
      </c>
      <c r="BP25" s="16">
        <f t="shared" si="31"/>
        <v>0</v>
      </c>
      <c r="BQ25" s="16">
        <f t="shared" si="31"/>
        <v>0</v>
      </c>
      <c r="BR25" s="16">
        <f t="shared" si="31"/>
        <v>0</v>
      </c>
      <c r="BS25" s="16">
        <f t="shared" si="31"/>
        <v>0</v>
      </c>
      <c r="BT25" s="16">
        <f t="shared" si="31"/>
        <v>0</v>
      </c>
      <c r="BU25" s="16">
        <f t="shared" si="31"/>
        <v>0</v>
      </c>
      <c r="BV25" s="16">
        <f t="shared" si="31"/>
        <v>0</v>
      </c>
      <c r="BW25" s="16">
        <f t="shared" si="31"/>
        <v>0</v>
      </c>
      <c r="BX25" s="16">
        <f t="shared" si="31"/>
        <v>0</v>
      </c>
      <c r="BY25" s="16">
        <f t="shared" si="31"/>
        <v>0</v>
      </c>
      <c r="BZ25" s="16">
        <f t="shared" si="31"/>
        <v>0</v>
      </c>
      <c r="CA25" s="16">
        <f t="shared" si="31"/>
        <v>0</v>
      </c>
      <c r="CB25" s="16">
        <f t="shared" si="31"/>
        <v>0</v>
      </c>
      <c r="CC25" s="16">
        <f t="shared" si="31"/>
        <v>0</v>
      </c>
      <c r="CD25" s="16">
        <f t="shared" si="31"/>
        <v>0</v>
      </c>
      <c r="CE25" s="16">
        <f t="shared" si="31"/>
        <v>0</v>
      </c>
      <c r="CF25" s="16">
        <f t="shared" si="31"/>
        <v>0</v>
      </c>
      <c r="CG25" s="16">
        <f t="shared" si="31"/>
        <v>0</v>
      </c>
      <c r="CH25" s="16">
        <f t="shared" si="31"/>
        <v>0</v>
      </c>
      <c r="CI25" s="16">
        <f t="shared" si="31"/>
        <v>0</v>
      </c>
      <c r="CJ25" s="16">
        <f t="shared" si="31"/>
        <v>0</v>
      </c>
      <c r="CK25" s="16">
        <f t="shared" si="31"/>
        <v>0</v>
      </c>
      <c r="CL25" s="16">
        <f t="shared" si="31"/>
        <v>0</v>
      </c>
      <c r="CM25" s="16">
        <f t="shared" si="31"/>
        <v>0</v>
      </c>
      <c r="CN25" s="16">
        <f t="shared" si="31"/>
        <v>0</v>
      </c>
      <c r="CO25" s="16">
        <f t="shared" si="31"/>
        <v>0</v>
      </c>
      <c r="CP25" s="16">
        <f t="shared" si="31"/>
        <v>0</v>
      </c>
      <c r="CQ25" s="16">
        <f t="shared" si="31"/>
        <v>0</v>
      </c>
      <c r="CR25" s="16">
        <f t="shared" si="31"/>
        <v>0</v>
      </c>
      <c r="CS25" s="16">
        <f t="shared" si="31"/>
        <v>0</v>
      </c>
      <c r="CT25" s="16">
        <f t="shared" si="31"/>
        <v>0</v>
      </c>
      <c r="CU25" s="16">
        <f t="shared" si="31"/>
        <v>0</v>
      </c>
      <c r="CV25" s="16">
        <f t="shared" si="31"/>
        <v>0</v>
      </c>
      <c r="CW25" s="16">
        <f t="shared" si="31"/>
        <v>0</v>
      </c>
      <c r="CX25" s="16">
        <f t="shared" si="31"/>
        <v>0</v>
      </c>
      <c r="CY25" s="16">
        <f t="shared" si="31"/>
        <v>0</v>
      </c>
      <c r="CZ25" s="16">
        <f t="shared" si="31"/>
        <v>0</v>
      </c>
      <c r="DA25" s="16">
        <f t="shared" si="31"/>
        <v>0</v>
      </c>
      <c r="DB25" s="16">
        <f t="shared" si="31"/>
        <v>0</v>
      </c>
      <c r="DC25" s="16">
        <f t="shared" si="31"/>
        <v>0</v>
      </c>
      <c r="DD25" s="16">
        <f t="shared" si="31"/>
        <v>0</v>
      </c>
      <c r="DE25" s="16">
        <f t="shared" si="31"/>
        <v>0</v>
      </c>
      <c r="DF25" s="16">
        <f t="shared" si="31"/>
        <v>0</v>
      </c>
      <c r="DG25" s="16">
        <f t="shared" si="31"/>
        <v>0</v>
      </c>
      <c r="DH25" s="16">
        <f t="shared" si="31"/>
        <v>0</v>
      </c>
      <c r="DI25" s="16">
        <f t="shared" si="31"/>
        <v>0</v>
      </c>
      <c r="DJ25" s="16">
        <f t="shared" si="31"/>
        <v>0</v>
      </c>
      <c r="DK25" s="16">
        <f t="shared" si="31"/>
        <v>0</v>
      </c>
      <c r="DL25" s="16">
        <f t="shared" si="31"/>
        <v>0</v>
      </c>
      <c r="DM25" s="16">
        <f t="shared" si="31"/>
        <v>0</v>
      </c>
      <c r="DN25" s="16">
        <f t="shared" si="31"/>
        <v>0</v>
      </c>
      <c r="DO25" s="16">
        <f t="shared" si="31"/>
        <v>0</v>
      </c>
      <c r="DP25" s="16">
        <f t="shared" si="31"/>
        <v>0</v>
      </c>
      <c r="DQ25" s="16">
        <f t="shared" si="31"/>
        <v>0</v>
      </c>
      <c r="DR25" s="16">
        <f t="shared" si="31"/>
        <v>0</v>
      </c>
      <c r="DS25" s="16">
        <f t="shared" si="31"/>
        <v>0</v>
      </c>
      <c r="DT25" s="16">
        <f t="shared" si="31"/>
        <v>0</v>
      </c>
      <c r="DU25" s="16">
        <f t="shared" si="31"/>
        <v>0</v>
      </c>
      <c r="DV25" s="16">
        <f t="shared" si="31"/>
        <v>0</v>
      </c>
      <c r="DW25" s="16">
        <f t="shared" si="31"/>
        <v>0</v>
      </c>
      <c r="DX25" s="16">
        <f t="shared" si="31"/>
        <v>0</v>
      </c>
      <c r="DY25" s="16">
        <f t="shared" si="31"/>
        <v>0</v>
      </c>
      <c r="DZ25" s="16">
        <f t="shared" si="31"/>
        <v>0</v>
      </c>
      <c r="EA25" s="16">
        <f t="shared" si="31"/>
        <v>0</v>
      </c>
      <c r="EB25" s="16">
        <f t="shared" si="32"/>
        <v>0</v>
      </c>
      <c r="EC25" s="16">
        <f t="shared" si="32"/>
        <v>0</v>
      </c>
      <c r="ED25" s="16">
        <f t="shared" si="32"/>
        <v>0</v>
      </c>
      <c r="EE25" s="16">
        <f t="shared" si="32"/>
        <v>0</v>
      </c>
      <c r="EF25" s="16">
        <f t="shared" si="32"/>
        <v>0</v>
      </c>
      <c r="EG25" s="16">
        <f t="shared" si="32"/>
        <v>0</v>
      </c>
      <c r="EH25" s="16">
        <f t="shared" si="32"/>
        <v>0</v>
      </c>
      <c r="EI25" s="16">
        <f t="shared" si="32"/>
        <v>0</v>
      </c>
      <c r="EJ25" s="16">
        <f t="shared" si="32"/>
        <v>0</v>
      </c>
      <c r="EK25" s="16">
        <f t="shared" si="32"/>
        <v>0</v>
      </c>
      <c r="EL25" s="16">
        <f t="shared" si="32"/>
        <v>0</v>
      </c>
      <c r="EM25" s="16">
        <f t="shared" si="32"/>
        <v>0</v>
      </c>
      <c r="EN25" s="16">
        <f t="shared" si="32"/>
        <v>0</v>
      </c>
      <c r="EO25" s="16">
        <f t="shared" si="32"/>
        <v>0</v>
      </c>
      <c r="EP25" s="16">
        <f t="shared" si="32"/>
        <v>0</v>
      </c>
      <c r="EQ25" s="16">
        <f t="shared" si="32"/>
        <v>0</v>
      </c>
      <c r="ER25" s="16">
        <f t="shared" si="32"/>
        <v>0</v>
      </c>
      <c r="ES25" s="16">
        <f t="shared" si="32"/>
        <v>0</v>
      </c>
      <c r="ET25" s="16">
        <f t="shared" si="32"/>
        <v>0</v>
      </c>
      <c r="EU25" s="16">
        <f t="shared" si="32"/>
        <v>0</v>
      </c>
      <c r="EV25" s="16">
        <f t="shared" si="32"/>
        <v>0</v>
      </c>
      <c r="EW25" s="16">
        <f t="shared" si="32"/>
        <v>75</v>
      </c>
      <c r="EX25" s="16">
        <f t="shared" si="32"/>
        <v>10</v>
      </c>
      <c r="EY25" s="16">
        <f t="shared" si="32"/>
        <v>15</v>
      </c>
      <c r="EZ25" s="16">
        <f t="shared" si="32"/>
        <v>73</v>
      </c>
      <c r="FA25" s="16">
        <f t="shared" si="32"/>
        <v>10</v>
      </c>
      <c r="FB25" s="16">
        <f t="shared" si="32"/>
        <v>15</v>
      </c>
      <c r="FC25" s="16">
        <f t="shared" si="32"/>
        <v>0</v>
      </c>
      <c r="FD25" s="16">
        <f t="shared" si="32"/>
        <v>61</v>
      </c>
      <c r="FE25" s="16">
        <f t="shared" si="32"/>
        <v>75</v>
      </c>
      <c r="FF25" s="16">
        <f t="shared" si="32"/>
        <v>10</v>
      </c>
      <c r="FG25" s="16">
        <f t="shared" si="32"/>
        <v>0</v>
      </c>
      <c r="FH25" s="16">
        <f t="shared" si="32"/>
        <v>0</v>
      </c>
      <c r="FI25" s="16">
        <f t="shared" si="32"/>
        <v>10</v>
      </c>
      <c r="FJ25" s="16">
        <f t="shared" si="32"/>
        <v>0</v>
      </c>
      <c r="FK25" s="16">
        <f t="shared" si="32"/>
        <v>0</v>
      </c>
      <c r="FL25" s="16">
        <f t="shared" si="32"/>
        <v>0</v>
      </c>
      <c r="FM25" s="16">
        <f t="shared" si="32"/>
        <v>0</v>
      </c>
      <c r="FN25" s="16">
        <f t="shared" si="32"/>
        <v>10</v>
      </c>
      <c r="FO25" s="16">
        <f t="shared" si="32"/>
        <v>5040</v>
      </c>
      <c r="FP25" s="16">
        <f t="shared" si="32"/>
        <v>236</v>
      </c>
      <c r="FQ25" s="16">
        <f t="shared" si="32"/>
        <v>840</v>
      </c>
      <c r="FR25" s="16">
        <f t="shared" si="32"/>
        <v>4870</v>
      </c>
      <c r="FS25" s="16">
        <f t="shared" si="32"/>
        <v>236</v>
      </c>
      <c r="FT25" s="16">
        <f t="shared" si="32"/>
        <v>840</v>
      </c>
      <c r="FU25" s="16">
        <f t="shared" si="32"/>
        <v>5040</v>
      </c>
      <c r="FV25" s="16">
        <f t="shared" si="32"/>
        <v>280</v>
      </c>
      <c r="FW25" s="16">
        <f t="shared" si="32"/>
        <v>0</v>
      </c>
      <c r="FX25" s="16">
        <f t="shared" si="32"/>
        <v>0</v>
      </c>
      <c r="FY25" s="16">
        <f t="shared" si="32"/>
        <v>280</v>
      </c>
      <c r="FZ25" s="16">
        <f t="shared" si="32"/>
        <v>0</v>
      </c>
      <c r="GA25" s="16">
        <f t="shared" si="32"/>
        <v>0</v>
      </c>
      <c r="GB25" s="16">
        <f t="shared" si="32"/>
        <v>280</v>
      </c>
      <c r="GC25" s="16">
        <f t="shared" si="32"/>
        <v>3</v>
      </c>
      <c r="GD25" s="16">
        <f t="shared" si="32"/>
        <v>3</v>
      </c>
      <c r="GE25" s="16">
        <f t="shared" si="32"/>
        <v>2</v>
      </c>
      <c r="GF25" s="16">
        <f t="shared" si="32"/>
        <v>0</v>
      </c>
      <c r="GG25" s="16">
        <f t="shared" si="32"/>
        <v>0</v>
      </c>
      <c r="GH25" s="16">
        <f t="shared" si="32"/>
        <v>0</v>
      </c>
      <c r="GI25" s="16">
        <f t="shared" si="32"/>
        <v>0</v>
      </c>
      <c r="GJ25" s="16">
        <f t="shared" si="32"/>
        <v>0</v>
      </c>
      <c r="GK25" s="16">
        <f t="shared" si="32"/>
        <v>0</v>
      </c>
      <c r="GL25" s="16">
        <f t="shared" si="32"/>
        <v>1</v>
      </c>
      <c r="GM25" s="16">
        <f t="shared" si="32"/>
        <v>1</v>
      </c>
      <c r="GN25" s="16">
        <f t="shared" si="33"/>
        <v>1</v>
      </c>
      <c r="GO25" s="49">
        <f t="shared" si="33"/>
        <v>1361</v>
      </c>
      <c r="GP25" s="49">
        <f t="shared" si="33"/>
        <v>915.4</v>
      </c>
      <c r="GQ25" s="49">
        <f t="shared" si="33"/>
        <v>417.6</v>
      </c>
      <c r="GR25" s="49">
        <f t="shared" si="33"/>
        <v>28</v>
      </c>
      <c r="GS25" s="49">
        <f t="shared" si="33"/>
        <v>28</v>
      </c>
      <c r="GT25" s="49">
        <f t="shared" si="33"/>
        <v>0</v>
      </c>
      <c r="GU25" s="49">
        <f t="shared" si="33"/>
        <v>0</v>
      </c>
      <c r="GV25" s="49">
        <f t="shared" si="33"/>
        <v>0</v>
      </c>
      <c r="GW25" s="49">
        <f t="shared" si="33"/>
        <v>1361</v>
      </c>
      <c r="GX25" s="49">
        <f t="shared" si="33"/>
        <v>1333</v>
      </c>
      <c r="GY25" s="49">
        <f t="shared" si="33"/>
        <v>0</v>
      </c>
      <c r="GZ25" s="49">
        <f t="shared" si="33"/>
        <v>800</v>
      </c>
      <c r="HA25" s="49">
        <f t="shared" si="33"/>
        <v>0</v>
      </c>
      <c r="HB25" s="49">
        <f t="shared" si="33"/>
        <v>0</v>
      </c>
      <c r="HC25" s="49">
        <f t="shared" si="33"/>
        <v>0</v>
      </c>
      <c r="HD25" s="49">
        <f t="shared" si="33"/>
        <v>0</v>
      </c>
      <c r="HE25" s="49">
        <f t="shared" si="33"/>
        <v>0</v>
      </c>
      <c r="HF25" s="49">
        <f t="shared" si="33"/>
        <v>0</v>
      </c>
      <c r="HG25" s="49">
        <f t="shared" si="33"/>
        <v>0</v>
      </c>
      <c r="HH25" s="49">
        <f t="shared" si="33"/>
        <v>0</v>
      </c>
    </row>
  </sheetData>
  <sheetProtection password="CC91" sheet="1" objects="1" scenarios="1" insertRows="0"/>
  <mergeCells count="202">
    <mergeCell ref="BP4:BP5"/>
    <mergeCell ref="BO4:BO5"/>
    <mergeCell ref="F3:M3"/>
    <mergeCell ref="AH4:AH5"/>
    <mergeCell ref="AF3:AF5"/>
    <mergeCell ref="A3:A5"/>
    <mergeCell ref="B3:B5"/>
    <mergeCell ref="C3:C5"/>
    <mergeCell ref="F4:F5"/>
    <mergeCell ref="G4:G5"/>
    <mergeCell ref="H4:H5"/>
    <mergeCell ref="I4:I5"/>
    <mergeCell ref="J4:J5"/>
    <mergeCell ref="K4:K5"/>
    <mergeCell ref="L4:L5"/>
    <mergeCell ref="M4:M5"/>
    <mergeCell ref="D3:E3"/>
    <mergeCell ref="D4:D5"/>
    <mergeCell ref="E4:E5"/>
    <mergeCell ref="BF4:BH4"/>
    <mergeCell ref="BI4:BI5"/>
    <mergeCell ref="BN4:BN5"/>
    <mergeCell ref="BM4:BM5"/>
    <mergeCell ref="BJ4:BL4"/>
    <mergeCell ref="BE4:BE5"/>
    <mergeCell ref="AG3:AH3"/>
    <mergeCell ref="AA4:AA5"/>
    <mergeCell ref="Y3:AE3"/>
    <mergeCell ref="Y4:Z4"/>
    <mergeCell ref="AB4:AC4"/>
    <mergeCell ref="AD4:AE4"/>
    <mergeCell ref="AG4:AG5"/>
    <mergeCell ref="AZ4:AZ5"/>
    <mergeCell ref="BA4:BA5"/>
    <mergeCell ref="BC4:BC5"/>
    <mergeCell ref="BD4:BD5"/>
    <mergeCell ref="AO4:AO5"/>
    <mergeCell ref="AP4:AQ4"/>
    <mergeCell ref="AR4:AR5"/>
    <mergeCell ref="AS4:AT4"/>
    <mergeCell ref="CG4:CG5"/>
    <mergeCell ref="CH4:CH5"/>
    <mergeCell ref="CI4:CR4"/>
    <mergeCell ref="BS4:BS5"/>
    <mergeCell ref="BT4:BT5"/>
    <mergeCell ref="BU4:BX4"/>
    <mergeCell ref="BY4:BY5"/>
    <mergeCell ref="BZ4:BZ5"/>
    <mergeCell ref="CA4:CD4"/>
    <mergeCell ref="CE4:CE5"/>
    <mergeCell ref="CF4:CF5"/>
    <mergeCell ref="CS2:DH2"/>
    <mergeCell ref="CS3:CS5"/>
    <mergeCell ref="CT3:CT5"/>
    <mergeCell ref="CU3:DH3"/>
    <mergeCell ref="CU4:CU5"/>
    <mergeCell ref="CV4:CV5"/>
    <mergeCell ref="CW4:DD4"/>
    <mergeCell ref="DE4:DE5"/>
    <mergeCell ref="DF4:DF5"/>
    <mergeCell ref="DG4:DH4"/>
    <mergeCell ref="DY2:EJ2"/>
    <mergeCell ref="ED3:ED5"/>
    <mergeCell ref="EE3:EE5"/>
    <mergeCell ref="EF3:EF5"/>
    <mergeCell ref="EG3:EG5"/>
    <mergeCell ref="DU4:DU5"/>
    <mergeCell ref="DV4:DV5"/>
    <mergeCell ref="DW4:DW5"/>
    <mergeCell ref="DX4:DX5"/>
    <mergeCell ref="DI2:DX2"/>
    <mergeCell ref="DI3:DN3"/>
    <mergeCell ref="DO3:DO5"/>
    <mergeCell ref="DP3:DP5"/>
    <mergeCell ref="DQ3:DX3"/>
    <mergeCell ref="DI4:DN4"/>
    <mergeCell ref="DQ4:DQ5"/>
    <mergeCell ref="DR4:DR5"/>
    <mergeCell ref="DS4:DS5"/>
    <mergeCell ref="DT4:DT5"/>
    <mergeCell ref="EO4:EO5"/>
    <mergeCell ref="EP4:EP5"/>
    <mergeCell ref="EQ4:EQ5"/>
    <mergeCell ref="ER4:ER5"/>
    <mergeCell ref="ES4:ES5"/>
    <mergeCell ref="DY3:DY5"/>
    <mergeCell ref="DZ3:DZ5"/>
    <mergeCell ref="EA3:EA5"/>
    <mergeCell ref="EB3:EB5"/>
    <mergeCell ref="EC3:EC5"/>
    <mergeCell ref="EJ3:EJ5"/>
    <mergeCell ref="EH3:EH5"/>
    <mergeCell ref="EI3:EI5"/>
    <mergeCell ref="ET4:ET5"/>
    <mergeCell ref="EU4:EU5"/>
    <mergeCell ref="EK2:EV3"/>
    <mergeCell ref="CG2:CR3"/>
    <mergeCell ref="BS2:CF3"/>
    <mergeCell ref="AO1:EV1"/>
    <mergeCell ref="AO2:AQ3"/>
    <mergeCell ref="AR2:AT3"/>
    <mergeCell ref="AU2:AU5"/>
    <mergeCell ref="AV2:AV5"/>
    <mergeCell ref="AW2:AW5"/>
    <mergeCell ref="AX2:AX5"/>
    <mergeCell ref="AY2:AY5"/>
    <mergeCell ref="AZ2:BA3"/>
    <mergeCell ref="BB2:BB5"/>
    <mergeCell ref="BC2:BD3"/>
    <mergeCell ref="BE2:BP3"/>
    <mergeCell ref="BQ2:BQ5"/>
    <mergeCell ref="BR2:BR5"/>
    <mergeCell ref="EV4:EV5"/>
    <mergeCell ref="EK4:EK5"/>
    <mergeCell ref="EL4:EL5"/>
    <mergeCell ref="EM4:EM5"/>
    <mergeCell ref="EN4:EN5"/>
    <mergeCell ref="EZ3:FE3"/>
    <mergeCell ref="EX4:EX5"/>
    <mergeCell ref="EY4:EY5"/>
    <mergeCell ref="FC4:FC5"/>
    <mergeCell ref="FD4:FD5"/>
    <mergeCell ref="FE4:FE5"/>
    <mergeCell ref="EZ4:EZ5"/>
    <mergeCell ref="FA4:FB4"/>
    <mergeCell ref="EW3:EW5"/>
    <mergeCell ref="EX3:EY3"/>
    <mergeCell ref="FO3:FO5"/>
    <mergeCell ref="FP3:FQ3"/>
    <mergeCell ref="FR3:FU3"/>
    <mergeCell ref="FP4:FP5"/>
    <mergeCell ref="FQ4:FQ5"/>
    <mergeCell ref="FR4:FR5"/>
    <mergeCell ref="FS4:FT4"/>
    <mergeCell ref="FU4:FU5"/>
    <mergeCell ref="FF3:FF5"/>
    <mergeCell ref="FG3:FH3"/>
    <mergeCell ref="FI3:FN3"/>
    <mergeCell ref="FG4:FG5"/>
    <mergeCell ref="FH4:FH5"/>
    <mergeCell ref="FI4:FI5"/>
    <mergeCell ref="FJ4:FK4"/>
    <mergeCell ref="FN4:FN5"/>
    <mergeCell ref="FL4:FL5"/>
    <mergeCell ref="FM4:FM5"/>
    <mergeCell ref="GL3:GN3"/>
    <mergeCell ref="GD4:GD5"/>
    <mergeCell ref="GE4:GE5"/>
    <mergeCell ref="GF4:GF5"/>
    <mergeCell ref="GI4:GI5"/>
    <mergeCell ref="GJ4:GJ5"/>
    <mergeCell ref="GL4:GL5"/>
    <mergeCell ref="GM4:GM5"/>
    <mergeCell ref="FV3:FV5"/>
    <mergeCell ref="FW3:FX3"/>
    <mergeCell ref="FY3:GB3"/>
    <mergeCell ref="FW4:FW5"/>
    <mergeCell ref="FX4:FX5"/>
    <mergeCell ref="FY4:FY5"/>
    <mergeCell ref="FZ4:GA4"/>
    <mergeCell ref="GB4:GB5"/>
    <mergeCell ref="GW3:GW5"/>
    <mergeCell ref="GX3:HH3"/>
    <mergeCell ref="GX4:HA4"/>
    <mergeCell ref="HB4:HC4"/>
    <mergeCell ref="HD4:HF4"/>
    <mergeCell ref="HG4:HH4"/>
    <mergeCell ref="A18:J18"/>
    <mergeCell ref="GG4:GG5"/>
    <mergeCell ref="GC1:GN2"/>
    <mergeCell ref="GO3:GO5"/>
    <mergeCell ref="GP3:GV3"/>
    <mergeCell ref="GP4:GP5"/>
    <mergeCell ref="GQ4:GQ5"/>
    <mergeCell ref="GR4:GR5"/>
    <mergeCell ref="GS4:GU4"/>
    <mergeCell ref="GV4:GV5"/>
    <mergeCell ref="GO1:HH2"/>
    <mergeCell ref="EW1:GB2"/>
    <mergeCell ref="GH4:GH5"/>
    <mergeCell ref="GK4:GK5"/>
    <mergeCell ref="GN4:GN5"/>
    <mergeCell ref="GC3:GC5"/>
    <mergeCell ref="GD3:GI3"/>
    <mergeCell ref="GJ3:GK3"/>
    <mergeCell ref="A1:AN2"/>
    <mergeCell ref="O3:O5"/>
    <mergeCell ref="N3:N5"/>
    <mergeCell ref="Q4:Q5"/>
    <mergeCell ref="R4:R5"/>
    <mergeCell ref="P3:R3"/>
    <mergeCell ref="P4:P5"/>
    <mergeCell ref="S4:T4"/>
    <mergeCell ref="U4:W4"/>
    <mergeCell ref="S3:W3"/>
    <mergeCell ref="AM3:AM5"/>
    <mergeCell ref="AN3:AN5"/>
    <mergeCell ref="X3:X5"/>
    <mergeCell ref="AJ3:AJ5"/>
    <mergeCell ref="AK3:AK5"/>
    <mergeCell ref="AI3:AI5"/>
    <mergeCell ref="AL3:AL5"/>
  </mergeCells>
  <conditionalFormatting sqref="AI13:AI15 G13:H15 K13:M15 N13:N14 S13:T14 V13:V14 AJ13:AJ14 AL13:AL15 AO13:AO15 AR13:AR15 AW13:AW15 AY13:AY15 BB13:BB15 BE13:BE15 BI13:BI15 BQ13:BT15 BY13:BZ15 CG13:CH15 CS13:CV15 DE13:DF15 DO13:DP15">
    <cfRule type="cellIs" dxfId="71" priority="133" operator="equal">
      <formula>0</formula>
    </cfRule>
    <cfRule type="cellIs" dxfId="70" priority="134" operator="equal">
      <formula>1</formula>
    </cfRule>
  </conditionalFormatting>
  <conditionalFormatting sqref="EW13:EW15">
    <cfRule type="cellIs" dxfId="69" priority="73" operator="equal">
      <formula>0</formula>
    </cfRule>
    <cfRule type="cellIs" dxfId="68" priority="74" operator="equal">
      <formula>1</formula>
    </cfRule>
  </conditionalFormatting>
  <conditionalFormatting sqref="EW13:EW15">
    <cfRule type="cellIs" dxfId="67" priority="71" operator="equal">
      <formula>0</formula>
    </cfRule>
    <cfRule type="cellIs" dxfId="66" priority="72" operator="equal">
      <formula>1</formula>
    </cfRule>
  </conditionalFormatting>
  <conditionalFormatting sqref="EW13:EW15">
    <cfRule type="cellIs" dxfId="65" priority="69" operator="equal">
      <formula>0</formula>
    </cfRule>
    <cfRule type="cellIs" dxfId="64" priority="70" operator="equal">
      <formula>1</formula>
    </cfRule>
  </conditionalFormatting>
  <conditionalFormatting sqref="EX13:EZ15">
    <cfRule type="cellIs" dxfId="63" priority="67" operator="equal">
      <formula>0</formula>
    </cfRule>
    <cfRule type="cellIs" dxfId="62" priority="68" operator="equal">
      <formula>1</formula>
    </cfRule>
  </conditionalFormatting>
  <conditionalFormatting sqref="FC13:FE15">
    <cfRule type="cellIs" dxfId="61" priority="65" operator="equal">
      <formula>0</formula>
    </cfRule>
    <cfRule type="cellIs" dxfId="60" priority="66" operator="equal">
      <formula>1</formula>
    </cfRule>
  </conditionalFormatting>
  <conditionalFormatting sqref="FC13:FE15">
    <cfRule type="cellIs" dxfId="59" priority="63" operator="equal">
      <formula>0</formula>
    </cfRule>
    <cfRule type="cellIs" dxfId="58" priority="64" operator="equal">
      <formula>1</formula>
    </cfRule>
  </conditionalFormatting>
  <conditionalFormatting sqref="FF13:FF15">
    <cfRule type="cellIs" dxfId="57" priority="61" operator="equal">
      <formula>0</formula>
    </cfRule>
    <cfRule type="cellIs" dxfId="56" priority="62" operator="equal">
      <formula>1</formula>
    </cfRule>
  </conditionalFormatting>
  <conditionalFormatting sqref="FI13:FI15">
    <cfRule type="cellIs" dxfId="55" priority="59" operator="equal">
      <formula>0</formula>
    </cfRule>
    <cfRule type="cellIs" dxfId="54" priority="60" operator="equal">
      <formula>1</formula>
    </cfRule>
  </conditionalFormatting>
  <conditionalFormatting sqref="FG13:FH15">
    <cfRule type="cellIs" dxfId="53" priority="57" operator="equal">
      <formula>0</formula>
    </cfRule>
    <cfRule type="cellIs" dxfId="52" priority="58" operator="equal">
      <formula>1</formula>
    </cfRule>
  </conditionalFormatting>
  <conditionalFormatting sqref="FL13:FN15">
    <cfRule type="cellIs" dxfId="51" priority="55" operator="equal">
      <formula>0</formula>
    </cfRule>
    <cfRule type="cellIs" dxfId="50" priority="56" operator="equal">
      <formula>1</formula>
    </cfRule>
  </conditionalFormatting>
  <conditionalFormatting sqref="FL13:FN15">
    <cfRule type="cellIs" dxfId="49" priority="53" operator="equal">
      <formula>0</formula>
    </cfRule>
    <cfRule type="cellIs" dxfId="48" priority="54" operator="equal">
      <formula>1</formula>
    </cfRule>
  </conditionalFormatting>
  <conditionalFormatting sqref="FO13:FO15">
    <cfRule type="cellIs" dxfId="47" priority="51" operator="equal">
      <formula>0</formula>
    </cfRule>
    <cfRule type="cellIs" dxfId="46" priority="52" operator="equal">
      <formula>1</formula>
    </cfRule>
  </conditionalFormatting>
  <conditionalFormatting sqref="FO13:FO15">
    <cfRule type="cellIs" dxfId="45" priority="49" operator="equal">
      <formula>0</formula>
    </cfRule>
    <cfRule type="cellIs" dxfId="44" priority="50" operator="equal">
      <formula>1</formula>
    </cfRule>
  </conditionalFormatting>
  <conditionalFormatting sqref="FO13:FO15">
    <cfRule type="cellIs" dxfId="43" priority="47" operator="equal">
      <formula>0</formula>
    </cfRule>
    <cfRule type="cellIs" dxfId="42" priority="48" operator="equal">
      <formula>1</formula>
    </cfRule>
  </conditionalFormatting>
  <conditionalFormatting sqref="FP13:FQ15">
    <cfRule type="cellIs" dxfId="41" priority="45" operator="equal">
      <formula>0</formula>
    </cfRule>
    <cfRule type="cellIs" dxfId="40" priority="46" operator="equal">
      <formula>1</formula>
    </cfRule>
  </conditionalFormatting>
  <conditionalFormatting sqref="FU13:FU15">
    <cfRule type="cellIs" dxfId="39" priority="43" operator="equal">
      <formula>0</formula>
    </cfRule>
    <cfRule type="cellIs" dxfId="38" priority="44" operator="equal">
      <formula>1</formula>
    </cfRule>
  </conditionalFormatting>
  <conditionalFormatting sqref="FU13:FU15">
    <cfRule type="cellIs" dxfId="37" priority="41" operator="equal">
      <formula>0</formula>
    </cfRule>
    <cfRule type="cellIs" dxfId="36" priority="42" operator="equal">
      <formula>1</formula>
    </cfRule>
  </conditionalFormatting>
  <conditionalFormatting sqref="FV13:FV15">
    <cfRule type="cellIs" dxfId="35" priority="39" operator="equal">
      <formula>0</formula>
    </cfRule>
    <cfRule type="cellIs" dxfId="34" priority="40" operator="equal">
      <formula>1</formula>
    </cfRule>
  </conditionalFormatting>
  <conditionalFormatting sqref="FV13:FV15">
    <cfRule type="cellIs" dxfId="33" priority="37" operator="equal">
      <formula>0</formula>
    </cfRule>
    <cfRule type="cellIs" dxfId="32" priority="38" operator="equal">
      <formula>1</formula>
    </cfRule>
  </conditionalFormatting>
  <conditionalFormatting sqref="FV13:FV15">
    <cfRule type="cellIs" dxfId="31" priority="35" operator="equal">
      <formula>0</formula>
    </cfRule>
    <cfRule type="cellIs" dxfId="30" priority="36" operator="equal">
      <formula>1</formula>
    </cfRule>
  </conditionalFormatting>
  <conditionalFormatting sqref="FW13:FW15">
    <cfRule type="cellIs" dxfId="29" priority="33" operator="equal">
      <formula>0</formula>
    </cfRule>
    <cfRule type="cellIs" dxfId="28" priority="34" operator="equal">
      <formula>1</formula>
    </cfRule>
  </conditionalFormatting>
  <conditionalFormatting sqref="FX13:FX15">
    <cfRule type="cellIs" dxfId="27" priority="31" operator="equal">
      <formula>0</formula>
    </cfRule>
    <cfRule type="cellIs" dxfId="26" priority="32" operator="equal">
      <formula>1</formula>
    </cfRule>
  </conditionalFormatting>
  <conditionalFormatting sqref="GB13:GB15">
    <cfRule type="cellIs" dxfId="25" priority="29" operator="equal">
      <formula>0</formula>
    </cfRule>
    <cfRule type="cellIs" dxfId="24" priority="30" operator="equal">
      <formula>1</formula>
    </cfRule>
  </conditionalFormatting>
  <conditionalFormatting sqref="GB13:GB15">
    <cfRule type="cellIs" dxfId="23" priority="27" operator="equal">
      <formula>0</formula>
    </cfRule>
    <cfRule type="cellIs" dxfId="22" priority="28" operator="equal">
      <formula>1</formula>
    </cfRule>
  </conditionalFormatting>
  <conditionalFormatting sqref="GC13:GC15">
    <cfRule type="cellIs" dxfId="21" priority="25" operator="equal">
      <formula>0</formula>
    </cfRule>
    <cfRule type="cellIs" dxfId="20" priority="26" operator="equal">
      <formula>1</formula>
    </cfRule>
  </conditionalFormatting>
  <conditionalFormatting sqref="GD13:GD15">
    <cfRule type="cellIs" dxfId="19" priority="23" operator="equal">
      <formula>0</formula>
    </cfRule>
    <cfRule type="cellIs" dxfId="18" priority="24" operator="equal">
      <formula>1</formula>
    </cfRule>
  </conditionalFormatting>
  <conditionalFormatting sqref="GD13:GD15">
    <cfRule type="cellIs" dxfId="17" priority="21" operator="equal">
      <formula>0</formula>
    </cfRule>
    <cfRule type="cellIs" dxfId="16" priority="22" operator="equal">
      <formula>1</formula>
    </cfRule>
  </conditionalFormatting>
  <conditionalFormatting sqref="GD13:GD15">
    <cfRule type="cellIs" dxfId="15" priority="19" operator="equal">
      <formula>0</formula>
    </cfRule>
    <cfRule type="cellIs" dxfId="14" priority="20" operator="equal">
      <formula>1</formula>
    </cfRule>
  </conditionalFormatting>
  <conditionalFormatting sqref="GD13:GD15">
    <cfRule type="cellIs" dxfId="13" priority="17" operator="equal">
      <formula>0</formula>
    </cfRule>
    <cfRule type="cellIs" dxfId="12" priority="18" operator="equal">
      <formula>1</formula>
    </cfRule>
  </conditionalFormatting>
  <conditionalFormatting sqref="GE13:GE15">
    <cfRule type="cellIs" dxfId="11" priority="15" operator="equal">
      <formula>0</formula>
    </cfRule>
    <cfRule type="cellIs" dxfId="10" priority="16" operator="equal">
      <formula>1</formula>
    </cfRule>
  </conditionalFormatting>
  <conditionalFormatting sqref="GG13:GG15">
    <cfRule type="cellIs" dxfId="9" priority="13" operator="equal">
      <formula>0</formula>
    </cfRule>
    <cfRule type="cellIs" dxfId="8" priority="14" operator="equal">
      <formula>1</formula>
    </cfRule>
  </conditionalFormatting>
  <conditionalFormatting sqref="GO13:GO15">
    <cfRule type="cellIs" dxfId="7" priority="11" operator="equal">
      <formula>0</formula>
    </cfRule>
    <cfRule type="cellIs" dxfId="6" priority="12" operator="equal">
      <formula>1</formula>
    </cfRule>
  </conditionalFormatting>
  <conditionalFormatting sqref="C11:HH11">
    <cfRule type="cellIs" dxfId="5" priority="9" operator="equal">
      <formula>0</formula>
    </cfRule>
    <cfRule type="cellIs" dxfId="4" priority="10" operator="equal">
      <formula>1</formula>
    </cfRule>
  </conditionalFormatting>
  <conditionalFormatting sqref="C19:HH20">
    <cfRule type="cellIs" dxfId="3" priority="7" operator="notEqual">
      <formula>0</formula>
    </cfRule>
    <cfRule type="cellIs" dxfId="2" priority="8" operator="equal">
      <formula>0</formula>
    </cfRule>
  </conditionalFormatting>
  <conditionalFormatting sqref="C23:HH25">
    <cfRule type="cellIs" dxfId="1" priority="1" operator="equal">
      <formula>0</formula>
    </cfRule>
    <cfRule type="cellIs" dxfId="0" priority="2" operator="not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</dc:creator>
  <cp:lastModifiedBy>User</cp:lastModifiedBy>
  <dcterms:created xsi:type="dcterms:W3CDTF">2022-01-08T06:33:23Z</dcterms:created>
  <dcterms:modified xsi:type="dcterms:W3CDTF">2024-01-19T09:24:43Z</dcterms:modified>
</cp:coreProperties>
</file>